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.chapman\Documents\Norwalk\Guaranteed Savings\"/>
    </mc:Choice>
  </mc:AlternateContent>
  <xr:revisionPtr revIDLastSave="0" documentId="13_ncr:1_{560C711E-6C1B-4B8E-9FE9-29890831B578}" xr6:coauthVersionLast="43" xr6:coauthVersionMax="43" xr10:uidLastSave="{00000000-0000-0000-0000-000000000000}"/>
  <bookViews>
    <workbookView xWindow="0" yWindow="192" windowWidth="21492" windowHeight="12768" tabRatio="818" firstSheet="1" activeTab="2" xr2:uid="{00000000-000D-0000-FFFF-FFFF00000000}"/>
  </bookViews>
  <sheets>
    <sheet name="Summary" sheetId="8" r:id="rId1"/>
    <sheet name="Info Checklist" sheetId="6" r:id="rId2"/>
    <sheet name="Lighting Upgrade" sheetId="23" r:id="rId3"/>
    <sheet name="Cooling Equip Upgrade" sheetId="4" r:id="rId4"/>
    <sheet name="Upgrade to VFD Chiller" sheetId="5" r:id="rId5"/>
    <sheet name="Setback Control" sheetId="9" r:id="rId6"/>
    <sheet name="Pump VFD" sheetId="10" r:id="rId7"/>
    <sheet name="Fan Mech VAV to VFD" sheetId="17" r:id="rId8"/>
    <sheet name="DCV" sheetId="20" r:id="rId9"/>
    <sheet name="Dry Bulb Economizer" sheetId="21" r:id="rId10"/>
    <sheet name="Heat Pumps" sheetId="2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1__123Graph_ACHART_1" hidden="1">'[1]Work Area 2 (graphs)'!$C$3:$E$3</definedName>
    <definedName name="_10__123Graph_ECHART_2" hidden="1">'[1]Work Area 2 (graphs)'!$G$16:$G$24</definedName>
    <definedName name="_11__123Graph_FCHART_1" hidden="1">'[1]Work Area 2 (graphs)'!$C$8:$E$8</definedName>
    <definedName name="_12__123Graph_FCHART_2" hidden="1">'[1]Work Area 2 (graphs)'!$H$16:$H$24</definedName>
    <definedName name="_13__123Graph_XCHART_2" hidden="1">'[1]Work Area 2 (graphs)'!$B$16:$B$24</definedName>
    <definedName name="_14_0__123Grap" localSheetId="7" hidden="1">'[2]All Savings'!#REF!</definedName>
    <definedName name="_14_0__123Grap" hidden="1">'[2]All Savings'!#REF!</definedName>
    <definedName name="_15_0__123Grap" localSheetId="7" hidden="1">'[2]All Savings'!#REF!</definedName>
    <definedName name="_15_0__123Grap" hidden="1">'[2]All Savings'!#REF!</definedName>
    <definedName name="_16_0__123Grap" localSheetId="7" hidden="1">'[2]All Savings'!#REF!</definedName>
    <definedName name="_16_0__123Grap" hidden="1">'[2]All Savings'!#REF!</definedName>
    <definedName name="_17_0__123Grap" localSheetId="7" hidden="1">'[2]All Savings'!#REF!</definedName>
    <definedName name="_17_0__123Grap" hidden="1">'[2]All Savings'!#REF!</definedName>
    <definedName name="_18_0__123Grap" localSheetId="7" hidden="1">'[2]All Savings'!#REF!</definedName>
    <definedName name="_18_0__123Grap" hidden="1">'[2]All Savings'!#REF!</definedName>
    <definedName name="_2__123Graph_ACHART_2" hidden="1">'[1]Work Area 2 (graphs)'!$C$16:$C$24</definedName>
    <definedName name="_3__123Graph_BCHART_1" hidden="1">'[1]Work Area 2 (graphs)'!$C$4:$E$4</definedName>
    <definedName name="_4__123Graph_BCHART_2" hidden="1">'[1]Work Area 2 (graphs)'!$D$16:$D$24</definedName>
    <definedName name="_5__123Graph_CCHART_1" hidden="1">'[1]Work Area 2 (graphs)'!$C$5:$E$5</definedName>
    <definedName name="_6__123Graph_CCHART_2" hidden="1">'[1]Work Area 2 (graphs)'!$E$16:$E$24</definedName>
    <definedName name="_7__123Graph_DCHART_1" hidden="1">'[1]Work Area 2 (graphs)'!$C$6:$E$6</definedName>
    <definedName name="_8__123Graph_DCHART_2" hidden="1">'[1]Work Area 2 (graphs)'!$F$16:$F$24</definedName>
    <definedName name="_9__123Graph_ECHART_1" hidden="1">'[1]Work Area 2 (graphs)'!$C$7:$E$7</definedName>
    <definedName name="_Fill" localSheetId="7" hidden="1">#REF!</definedName>
    <definedName name="_Fill" hidden="1">#REF!</definedName>
    <definedName name="_Key1" localSheetId="7" hidden="1">#REF!</definedName>
    <definedName name="_Key1" hidden="1">#REF!</definedName>
    <definedName name="_key2" hidden="1">[3]MOTOR!$C$10:$C$15</definedName>
    <definedName name="_Order1" hidden="1">255</definedName>
    <definedName name="_Order2" hidden="1">255</definedName>
    <definedName name="_Sort" localSheetId="7" hidden="1">#REF!</definedName>
    <definedName name="_Sort" hidden="1">#REF!</definedName>
    <definedName name="BOZO" localSheetId="7" hidden="1">{"Summary",#N/A,FALSE,"Summary";"Billing",#N/A,FALSE,"Billing";"Rates",#N/A,FALSE,"Billing";"one",#N/A,FALSE,"HVACeni";"two",#N/A,FALSE,"HVACeni";"three",#N/A,FALSE,"HVACeni";"four",#N/A,FALSE,"HVACeni";"one",#N/A,FALSE,"HVAChp";"two",#N/A,FALSE,"HVAChp";"three",#N/A,FALSE,"HVAChp";"four",#N/A,FALSE,"HVAChp";"DHW",#N/A,FALSE,"DHW";"MGSet",#N/A,FALSE,"DHW"}</definedName>
    <definedName name="BOZO" hidden="1">{"Summary",#N/A,FALSE,"Summary";"Billing",#N/A,FALSE,"Billing";"Rates",#N/A,FALSE,"Billing";"one",#N/A,FALSE,"HVACeni";"two",#N/A,FALSE,"HVACeni";"three",#N/A,FALSE,"HVACeni";"four",#N/A,FALSE,"HVACeni";"one",#N/A,FALSE,"HVAChp";"two",#N/A,FALSE,"HVAChp";"three",#N/A,FALSE,"HVAChp";"four",#N/A,FALSE,"HVAChp";"DHW",#N/A,FALSE,"DHW";"MGSet",#N/A,FALSE,"DHW"}</definedName>
    <definedName name="BOZO2" localSheetId="7" hidden="1">{"hostelec",#N/A,FALSE,"Billing";"nhelec",#N/A,FALSE,"Billing";"sitelec",#N/A,FALSE,"Billing";"Service",#N/A,FALSE,"Misc."}</definedName>
    <definedName name="BOZO2" hidden="1">{"hostelec",#N/A,FALSE,"Billing";"nhelec",#N/A,FALSE,"Billing";"sitelec",#N/A,FALSE,"Billing";"Service",#N/A,FALSE,"Misc."}</definedName>
    <definedName name="Cock" localSheetId="7" hidden="1">'[4]FIM 12'!#REF!</definedName>
    <definedName name="Cock" hidden="1">'[4]FIM 12'!#REF!</definedName>
    <definedName name="hs" localSheetId="7" hidden="1">'[5]High School'!#REF!</definedName>
    <definedName name="hs" hidden="1">'[5]High School'!#REF!</definedName>
    <definedName name="_xlnm.Print_Area" localSheetId="1">'Info Checklist'!#REF!</definedName>
    <definedName name="solver_adj" localSheetId="7" hidden="1">'[6]SUM-COST'!#REF!</definedName>
    <definedName name="solver_adj" hidden="1">'[6]SUM-COST'!#REF!</definedName>
    <definedName name="solver_lin" hidden="1">0</definedName>
    <definedName name="solver_num" hidden="1">0</definedName>
    <definedName name="solver_opt" localSheetId="7" hidden="1">'[6]SUM-COST'!#REF!</definedName>
    <definedName name="solver_opt" hidden="1">'[6]SUM-COST'!#REF!</definedName>
    <definedName name="solver_typ" hidden="1">2</definedName>
    <definedName name="solver_val" hidden="1">0</definedName>
    <definedName name="wrn.340CapAve." localSheetId="7" hidden="1">{"Summary",#N/A,FALSE,"Summary";"Billing",#N/A,FALSE,"Billing";"Rates",#N/A,FALSE,"Billing";"one",#N/A,FALSE,"HVACeni";"two",#N/A,FALSE,"HVACeni";"three",#N/A,FALSE,"HVACeni";"four",#N/A,FALSE,"HVACeni";"one",#N/A,FALSE,"HVAChp";"two",#N/A,FALSE,"HVAChp";"three",#N/A,FALSE,"HVAChp";"four",#N/A,FALSE,"HVAChp";"DHW",#N/A,FALSE,"DHW";"MGSet",#N/A,FALSE,"DHW"}</definedName>
    <definedName name="wrn.340CapAve." hidden="1">{"Summary",#N/A,FALSE,"Summary";"Billing",#N/A,FALSE,"Billing";"Rates",#N/A,FALSE,"Billing";"one",#N/A,FALSE,"HVACeni";"two",#N/A,FALSE,"HVACeni";"three",#N/A,FALSE,"HVACeni";"four",#N/A,FALSE,"HVACeni";"one",#N/A,FALSE,"HVAChp";"two",#N/A,FALSE,"HVAChp";"three",#N/A,FALSE,"HVAChp";"four",#N/A,FALSE,"HVAChp";"DHW",#N/A,FALSE,"DHW";"MGSet",#N/A,FALSE,"DHW"}</definedName>
    <definedName name="wrn.ffthosp." localSheetId="7" hidden="1">{"hostelec",#N/A,FALSE,"Billing";"nhelec",#N/A,FALSE,"Billing";"sitelec",#N/A,FALSE,"Billing";"Service",#N/A,FALSE,"Misc."}</definedName>
    <definedName name="wrn.ffthosp." hidden="1">{"hostelec",#N/A,FALSE,"Billing";"nhelec",#N/A,FALSE,"Billing";"sitelec",#N/A,FALSE,"Billing";"Service",#N/A,FALSE,"Misc."}</definedName>
    <definedName name="wrn.total." localSheetId="7" hidden="1">{#N/A,#N/A,FALSE,"Summary";#N/A,#N/A,FALSE,"Berkeley";#N/A,#N/A,FALSE,"HS";#N/A,#N/A,FALSE,"Brookside";#N/A,#N/A,FALSE,"George";#N/A,#N/A,FALSE,"Ketler";#N/A,#N/A,FALSE,"Washington"}</definedName>
    <definedName name="wrn.total." hidden="1">{#N/A,#N/A,FALSE,"Summary";#N/A,#N/A,FALSE,"Berkeley";#N/A,#N/A,FALSE,"HS";#N/A,#N/A,FALSE,"Brookside";#N/A,#N/A,FALSE,"George";#N/A,#N/A,FALSE,"Ketler";#N/A,#N/A,FALSE,"Washington"}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6" l="1"/>
  <c r="L14" i="6" l="1"/>
  <c r="E6" i="22" l="1"/>
  <c r="I28" i="22"/>
  <c r="G22" i="22"/>
  <c r="E22" i="22"/>
  <c r="C21" i="22"/>
  <c r="C20" i="22"/>
  <c r="J19" i="22"/>
  <c r="J16" i="22"/>
  <c r="E16" i="22"/>
  <c r="F14" i="22"/>
  <c r="E14" i="22"/>
  <c r="G12" i="22"/>
  <c r="E12" i="22"/>
  <c r="C11" i="22"/>
  <c r="C10" i="22"/>
  <c r="C12" i="22" s="1"/>
  <c r="J9" i="22"/>
  <c r="J6" i="22"/>
  <c r="C22" i="22" l="1"/>
  <c r="W34" i="10" l="1"/>
</calcChain>
</file>

<file path=xl/sharedStrings.xml><?xml version="1.0" encoding="utf-8"?>
<sst xmlns="http://schemas.openxmlformats.org/spreadsheetml/2006/main" count="596" uniqueCount="293">
  <si>
    <t>Existing Fuel Type</t>
  </si>
  <si>
    <t>Propane</t>
  </si>
  <si>
    <t>Select Oil Type:</t>
  </si>
  <si>
    <t>Gal</t>
  </si>
  <si>
    <t>Cooling Equipment Efficiency Upgrade</t>
  </si>
  <si>
    <t>Existing Cooling Equipment</t>
  </si>
  <si>
    <t>Proposed Cooling Equipment</t>
  </si>
  <si>
    <t>Proposed Efficacy</t>
  </si>
  <si>
    <t>kW/Ton</t>
  </si>
  <si>
    <t>Total Connected Tons:</t>
  </si>
  <si>
    <t>Cooling Equip</t>
  </si>
  <si>
    <t>Assumed Design Tons:</t>
  </si>
  <si>
    <t>Condenser Pumps</t>
  </si>
  <si>
    <t>Cooling Tower/Condenser Fans</t>
  </si>
  <si>
    <t>Chilled Water Pumps</t>
  </si>
  <si>
    <t>Total Auxiliary</t>
  </si>
  <si>
    <t>Cooling Assumptions</t>
  </si>
  <si>
    <t>Sensible Heat Ratio:</t>
  </si>
  <si>
    <t>SqFt</t>
  </si>
  <si>
    <t>Design IAT:</t>
  </si>
  <si>
    <t>Existing</t>
  </si>
  <si>
    <t>Existing Occupied IAT</t>
  </si>
  <si>
    <t>Electricity Cost</t>
  </si>
  <si>
    <t>per kWh (w/Demand)</t>
  </si>
  <si>
    <t>Existing Unoccupied IAT</t>
  </si>
  <si>
    <t>per kWh (w/o Demand)</t>
  </si>
  <si>
    <t>Proposed Occupied IAT</t>
  </si>
  <si>
    <t>Electric Demand Cost</t>
  </si>
  <si>
    <t>per kW</t>
  </si>
  <si>
    <t>Proposed Unoccupied IAT</t>
  </si>
  <si>
    <t>Proposed</t>
  </si>
  <si>
    <t>Therms</t>
  </si>
  <si>
    <t>Chiller Efficacy Curve Points</t>
  </si>
  <si>
    <t>w/o VFD</t>
  </si>
  <si>
    <t>w/ VFD</t>
  </si>
  <si>
    <t xml:space="preserve"> % Load</t>
  </si>
  <si>
    <t>Area</t>
  </si>
  <si>
    <t>i.e., 60%, 70%, 80%, etc.</t>
  </si>
  <si>
    <t>D/X, Chiller, District Cooling</t>
  </si>
  <si>
    <t>VFD Chiller</t>
  </si>
  <si>
    <t>OR</t>
  </si>
  <si>
    <t>Existing Efficacy</t>
  </si>
  <si>
    <t>Cooling Equipment Upgrade to Chiller w/VFD</t>
  </si>
  <si>
    <t>Information Checklist</t>
  </si>
  <si>
    <t>Building Info</t>
  </si>
  <si>
    <t>Typical Weekly Occupied Schedule</t>
  </si>
  <si>
    <t>Natural Gas</t>
  </si>
  <si>
    <t>Building Type</t>
  </si>
  <si>
    <t>School</t>
  </si>
  <si>
    <t>Cost</t>
  </si>
  <si>
    <t>$/Therm</t>
  </si>
  <si>
    <t>Heating</t>
  </si>
  <si>
    <t>Building SF</t>
  </si>
  <si>
    <t>Existing Annual Fuel Consumption</t>
  </si>
  <si>
    <t>Location</t>
  </si>
  <si>
    <t>Zipcode</t>
  </si>
  <si>
    <t>Fuel Oil Delivery</t>
  </si>
  <si>
    <r>
      <rPr>
        <b/>
        <sz val="10"/>
        <color theme="1"/>
        <rFont val="Arial"/>
        <family val="2"/>
      </rPr>
      <t>OR</t>
    </r>
    <r>
      <rPr>
        <sz val="10"/>
        <color theme="1"/>
        <rFont val="Arial"/>
        <family val="2"/>
      </rPr>
      <t xml:space="preserve">     City</t>
    </r>
  </si>
  <si>
    <t>$/Gal</t>
  </si>
  <si>
    <t>Number of Occupants</t>
  </si>
  <si>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  % Occupancy</t>
    </r>
  </si>
  <si>
    <t>Electricity</t>
  </si>
  <si>
    <t>Gross Avg</t>
  </si>
  <si>
    <t>kWh</t>
  </si>
  <si>
    <t>$/kWh</t>
  </si>
  <si>
    <t>Existing Annual Electricity Consumption</t>
  </si>
  <si>
    <t>District Heating</t>
  </si>
  <si>
    <t>Cooling</t>
  </si>
  <si>
    <t>MLb</t>
  </si>
  <si>
    <t>$/MLb</t>
  </si>
  <si>
    <r>
      <t>kW</t>
    </r>
    <r>
      <rPr>
        <vertAlign val="superscript"/>
        <sz val="10"/>
        <rFont val="Arial"/>
        <family val="2"/>
      </rPr>
      <t>1</t>
    </r>
  </si>
  <si>
    <r>
      <t>Cost</t>
    </r>
    <r>
      <rPr>
        <vertAlign val="superscript"/>
        <sz val="10"/>
        <rFont val="Arial"/>
        <family val="2"/>
      </rPr>
      <t>2</t>
    </r>
  </si>
  <si>
    <t>$/kW</t>
  </si>
  <si>
    <t>Existing Annual Electricity Demand</t>
  </si>
  <si>
    <t>Total kW for 12 months</t>
  </si>
  <si>
    <t>Total kW charges for 12 months</t>
  </si>
  <si>
    <t>District Cooling</t>
  </si>
  <si>
    <t>Day-Tons</t>
  </si>
  <si>
    <t>$/Day-Ton</t>
  </si>
  <si>
    <t>Animal Shelter</t>
  </si>
  <si>
    <t>Apartment</t>
  </si>
  <si>
    <t>Art Gallery</t>
  </si>
  <si>
    <t>Auditorium</t>
  </si>
  <si>
    <t>Bank</t>
  </si>
  <si>
    <t>Church</t>
  </si>
  <si>
    <t>College</t>
  </si>
  <si>
    <t>Courthouse</t>
  </si>
  <si>
    <t>Day Care</t>
  </si>
  <si>
    <t>Dormitory</t>
  </si>
  <si>
    <t>Gymnasium</t>
  </si>
  <si>
    <t>Hospital</t>
  </si>
  <si>
    <t>Hotel</t>
  </si>
  <si>
    <t>Jail</t>
  </si>
  <si>
    <t>Laboratory</t>
  </si>
  <si>
    <t>Library</t>
  </si>
  <si>
    <t>Light Manufacturing</t>
  </si>
  <si>
    <t>Office</t>
  </si>
  <si>
    <t>Post Office</t>
  </si>
  <si>
    <t>Restaurant</t>
  </si>
  <si>
    <t>Retail</t>
  </si>
  <si>
    <t>Theater</t>
  </si>
  <si>
    <t>Warehouse</t>
  </si>
  <si>
    <t>Wholesale</t>
  </si>
  <si>
    <t>Nusing Home</t>
  </si>
  <si>
    <t>Multi-Family</t>
  </si>
  <si>
    <t>Building List</t>
  </si>
  <si>
    <t>Enery Utilities</t>
  </si>
  <si>
    <t>Start</t>
  </si>
  <si>
    <t>Stop</t>
  </si>
  <si>
    <t>Sun</t>
  </si>
  <si>
    <t>Mon</t>
  </si>
  <si>
    <t>Tue</t>
  </si>
  <si>
    <t>Wed</t>
  </si>
  <si>
    <t>Thu</t>
  </si>
  <si>
    <t>Fri</t>
  </si>
  <si>
    <t>Sat</t>
  </si>
  <si>
    <t>Month</t>
  </si>
  <si>
    <t>Start (beginning of)</t>
  </si>
  <si>
    <t>Stop (end of)</t>
  </si>
  <si>
    <r>
      <t xml:space="preserve">Auxiliary Equipment </t>
    </r>
    <r>
      <rPr>
        <b/>
        <u/>
        <sz val="8"/>
        <rFont val="Arial"/>
        <family val="2"/>
      </rPr>
      <t>(if applicable)</t>
    </r>
  </si>
  <si>
    <t>{Oil: #1; #2; #4; #6}</t>
  </si>
  <si>
    <t>{Oil, Gas, Propane, Electricity, District Heat}</t>
  </si>
  <si>
    <t>Btuh</t>
  </si>
  <si>
    <t>kW</t>
  </si>
  <si>
    <t>Mgal</t>
  </si>
  <si>
    <t>Total</t>
  </si>
  <si>
    <t>$</t>
  </si>
  <si>
    <t>Total $</t>
  </si>
  <si>
    <t>Savings/(Increase)</t>
  </si>
  <si>
    <t>ID #</t>
  </si>
  <si>
    <t>Title</t>
  </si>
  <si>
    <t>Tons</t>
  </si>
  <si>
    <t>MBh</t>
  </si>
  <si>
    <t xml:space="preserve"> Design Load Factor</t>
  </si>
  <si>
    <t>Plant Efficiency:</t>
  </si>
  <si>
    <t>Totals for Zones Under Control</t>
  </si>
  <si>
    <t>EER</t>
  </si>
  <si>
    <t>kW/ton</t>
  </si>
  <si>
    <t>Design OAT:</t>
  </si>
  <si>
    <t>COOLING</t>
  </si>
  <si>
    <t>HEATING</t>
  </si>
  <si>
    <t>%</t>
  </si>
  <si>
    <t>Hot Water Pump VFD</t>
  </si>
  <si>
    <t>IAT Setpoints</t>
  </si>
  <si>
    <t>Occupied</t>
  </si>
  <si>
    <t>Unoccupied</t>
  </si>
  <si>
    <t xml:space="preserve">Pump Data </t>
  </si>
  <si>
    <t>Nameplate</t>
  </si>
  <si>
    <t>HP</t>
  </si>
  <si>
    <t>GPM</t>
  </si>
  <si>
    <t>TDH; ft.:</t>
  </si>
  <si>
    <t>Qty Installed</t>
  </si>
  <si>
    <t>Qty Active</t>
  </si>
  <si>
    <t>N/P Amps</t>
  </si>
  <si>
    <t>Measured Amps</t>
  </si>
  <si>
    <t>Amps Load Factor %</t>
  </si>
  <si>
    <t>Largest Pipe Dia. (in)</t>
  </si>
  <si>
    <t>Total MBh</t>
  </si>
  <si>
    <t>Static Head</t>
  </si>
  <si>
    <t>Ft artificial head; (balancing valve, throttled valve, etc.)</t>
  </si>
  <si>
    <t>Ft assumed End-Use Equipment (coil, HEX, etc.)</t>
  </si>
  <si>
    <t>Ft assumed HW Generator (boiler, HEX, etc.)</t>
  </si>
  <si>
    <t>Minimum Occupied % Flow</t>
  </si>
  <si>
    <t>Minimum Unoccupied % Flow</t>
  </si>
  <si>
    <t>Zone Data</t>
  </si>
  <si>
    <t>Estimated Overall Pipe Length</t>
  </si>
  <si>
    <t>Unoccupied Internal Load %:</t>
  </si>
  <si>
    <t>Motor Efficiency %</t>
  </si>
  <si>
    <t>Pump Efficiency %</t>
  </si>
  <si>
    <t>Chilled Water Pump VFD</t>
  </si>
  <si>
    <t>Total Tons</t>
  </si>
  <si>
    <t>% Load</t>
  </si>
  <si>
    <t>% Hours</t>
  </si>
  <si>
    <t>Load Profile Water Pump VFD</t>
  </si>
  <si>
    <t>Annual Operating Hours</t>
  </si>
  <si>
    <t>Must = 100%</t>
  </si>
  <si>
    <t>Must Include the Building Input Form</t>
  </si>
  <si>
    <t>Must Include Utility Billing History Form</t>
  </si>
  <si>
    <t>Fan List</t>
  </si>
  <si>
    <t>Design Data</t>
  </si>
  <si>
    <t>Measured</t>
  </si>
  <si>
    <t>Assumed</t>
  </si>
  <si>
    <t>AF or BI</t>
  </si>
  <si>
    <t>FC</t>
  </si>
  <si>
    <t>Equip ID</t>
  </si>
  <si>
    <t>CFM</t>
  </si>
  <si>
    <t>SP</t>
  </si>
  <si>
    <t>Motor HP</t>
  </si>
  <si>
    <t>Amps</t>
  </si>
  <si>
    <t>Mech. Eff.</t>
  </si>
  <si>
    <t>Motor Eff.</t>
  </si>
  <si>
    <t>Throttled</t>
  </si>
  <si>
    <t>VIV</t>
  </si>
  <si>
    <t>Variable Pitch</t>
  </si>
  <si>
    <t>Vane-Axial</t>
  </si>
  <si>
    <t>Winter IAT:</t>
  </si>
  <si>
    <t>Summer IAT:</t>
  </si>
  <si>
    <t>Static Pressure</t>
  </si>
  <si>
    <t>Fan VAV to VFD</t>
  </si>
  <si>
    <t>Personnel Activity</t>
  </si>
  <si>
    <t>Weather Location</t>
  </si>
  <si>
    <t>Active; 650 Btuh/person</t>
  </si>
  <si>
    <t>Passive; 350 Btuh/person</t>
  </si>
  <si>
    <r>
      <t>Fan Type</t>
    </r>
    <r>
      <rPr>
        <vertAlign val="superscript"/>
        <sz val="10"/>
        <rFont val="Arial"/>
        <family val="2"/>
      </rPr>
      <t>1</t>
    </r>
  </si>
  <si>
    <r>
      <t>Flow Control</t>
    </r>
    <r>
      <rPr>
        <vertAlign val="superscript"/>
        <sz val="10"/>
        <rFont val="Arial"/>
        <family val="2"/>
      </rPr>
      <t>2</t>
    </r>
  </si>
  <si>
    <t>Demand Controlled Ventilation</t>
  </si>
  <si>
    <t>Baseline Occupied Schedule</t>
  </si>
  <si>
    <t>Existing Cooling Type</t>
  </si>
  <si>
    <t>Assumed AHU CFM:</t>
  </si>
  <si>
    <t>Occupied Schedule B</t>
  </si>
  <si>
    <t>Assumed % OA CFM:</t>
  </si>
  <si>
    <t>Cooling Efficacy:</t>
  </si>
  <si>
    <t>kWh/Ton-Hr</t>
  </si>
  <si>
    <t>Combustion Efficiency:</t>
  </si>
  <si>
    <t>Sched #</t>
  </si>
  <si>
    <t>Occupancy %:</t>
  </si>
  <si>
    <t>B</t>
  </si>
  <si>
    <t>C</t>
  </si>
  <si>
    <t>D</t>
  </si>
  <si>
    <t>Occupied Schedule C</t>
  </si>
  <si>
    <t>Scheduled Unoccupied Period % OA CFM:</t>
  </si>
  <si>
    <t>Occupied Schedule D</t>
  </si>
  <si>
    <t>Economizer Controls; Dry Bulb</t>
  </si>
  <si>
    <t>Economizer Temp:</t>
  </si>
  <si>
    <t>Area Assumptions</t>
  </si>
  <si>
    <t>Unoccupied Internal Load:</t>
  </si>
  <si>
    <t>Qty. of Units</t>
  </si>
  <si>
    <t>Mitsubishi #MUZA-17NA</t>
  </si>
  <si>
    <t>H/P Cooling Btuh Capacity:</t>
  </si>
  <si>
    <t>H/P Backup Heater kW:</t>
  </si>
  <si>
    <t>Heat Pump EER*:</t>
  </si>
  <si>
    <t>H/P Heating Btuh:</t>
  </si>
  <si>
    <t>H/P Elec. Input kW:</t>
  </si>
  <si>
    <t>Heat Pump Performance Table</t>
  </si>
  <si>
    <t>Magic-Pak #10PWC182</t>
  </si>
  <si>
    <t>*  Equivalent COP:</t>
  </si>
  <si>
    <t>OAT</t>
  </si>
  <si>
    <t>COP</t>
  </si>
  <si>
    <t>Air-Source Heat Pump Upgrades</t>
  </si>
  <si>
    <t>Annual On-Hours</t>
  </si>
  <si>
    <t>Sensor(Y/N)</t>
  </si>
  <si>
    <t>Fixture Watts</t>
  </si>
  <si>
    <t>Fixture</t>
  </si>
  <si>
    <t>Fixture Type</t>
  </si>
  <si>
    <t>Fixture Qty</t>
  </si>
  <si>
    <t>Fixture (incl.  # of lamps, Ballast Type)</t>
  </si>
  <si>
    <t>Location/ID</t>
  </si>
  <si>
    <t>Proposed Lighting Conditions</t>
  </si>
  <si>
    <t>Existing Fixture Conditions</t>
  </si>
  <si>
    <t>46W</t>
  </si>
  <si>
    <t>1L4'STD/EB</t>
  </si>
  <si>
    <t>Four Foot T12</t>
  </si>
  <si>
    <t>1X4 1L T12 Strip</t>
  </si>
  <si>
    <t>112W</t>
  </si>
  <si>
    <t>4L4'T8/EB</t>
  </si>
  <si>
    <t>Four Foot T8</t>
  </si>
  <si>
    <t>2X4 4L T8 Troffer</t>
  </si>
  <si>
    <t>12W</t>
  </si>
  <si>
    <t>LED Troffer</t>
  </si>
  <si>
    <t>LED</t>
  </si>
  <si>
    <t>455W</t>
  </si>
  <si>
    <t>400W</t>
  </si>
  <si>
    <t>Metal Halide</t>
  </si>
  <si>
    <t>HID</t>
  </si>
  <si>
    <t>33W</t>
  </si>
  <si>
    <t>30W (bulb only)</t>
  </si>
  <si>
    <t>Spiral CFL</t>
  </si>
  <si>
    <t>CFL</t>
  </si>
  <si>
    <t>25W</t>
  </si>
  <si>
    <t>Incandescent</t>
  </si>
  <si>
    <t xml:space="preserve">                        $/kW</t>
  </si>
  <si>
    <t>Demand Rate:</t>
  </si>
  <si>
    <t xml:space="preserve">                        $/kWh</t>
  </si>
  <si>
    <t>Electric Rate:</t>
  </si>
  <si>
    <t>Example</t>
  </si>
  <si>
    <t>Retrofit Location:</t>
  </si>
  <si>
    <t>Passive</t>
  </si>
  <si>
    <t>CZ08</t>
  </si>
  <si>
    <t>El Toro/Fullerton, CA</t>
  </si>
  <si>
    <t>NOTE: Total cost above = both kWh + kW charges, plus UUT tax etc.</t>
  </si>
  <si>
    <t>Total Demand charges plus UUT (5.5%)</t>
  </si>
  <si>
    <t>2017 NGas useage data</t>
  </si>
  <si>
    <t>Jan</t>
  </si>
  <si>
    <t>Dec</t>
  </si>
  <si>
    <t>2 Chillers - MagLev Variable Speed</t>
  </si>
  <si>
    <t>2 Carrier 19XR Chillers - Constant Speed</t>
  </si>
  <si>
    <t>IPLV</t>
  </si>
  <si>
    <t>Carrier 19XR</t>
  </si>
  <si>
    <t>50HP x 2</t>
  </si>
  <si>
    <t>75HP x 2</t>
  </si>
  <si>
    <t>20HP x 4</t>
  </si>
  <si>
    <t>20HP x 2</t>
  </si>
  <si>
    <t>Variable Speed Chiller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</si>
</sst>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"/>
    <numFmt numFmtId="166" formatCode="0.0%"/>
    <numFmt numFmtId="168" formatCode="_(* #,##0_);_(* \(#,##0\);_(* &quot;-&quot;??_);_(@_)"/>
    <numFmt numFmtId="169" formatCode="_(* #,##0.0_);_(* \(#,##0.0\);_(* &quot;-&quot;??_);_(@_)"/>
    <numFmt numFmtId="170" formatCode="_(&quot;$&quot;* #,##0_);_(&quot;$&quot;* \(#,##0\);_(&quot;$&quot;* &quot;-&quot;??_);_(@_)"/>
    <numFmt numFmtId="171" formatCode="_(&quot;$&quot;* #,##0.0000_);_(&quot;$&quot;* \(#,##0.0000\);_(&quot;$&quot;* &quot;-&quot;??_);_(@_)"/>
    <numFmt numFmtId="172" formatCode="_(&quot;$&quot;* #,##0.000_);_(&quot;$&quot;* \(#,##0.000\);_(&quot;$&quot;* &quot;-&quot;??_);_(@_)"/>
    <numFmt numFmtId="173" formatCode="0.000"/>
    <numFmt numFmtId="174" formatCode="&quot;$&quot;#,##0"/>
    <numFmt numFmtId="175" formatCode="&quot;$&quot;#,##0.00"/>
    <numFmt numFmtId="176" formatCode="_(* #,##0.00_);_(* \(#,##0.00\);_(* \-??_);_(@_)"/>
    <numFmt numFmtId="177" formatCode="_(\$* #,##0.00_);_(\$* \(#,##0.00\);_(\$* \-??_);_(@_)"/>
    <numFmt numFmtId="178" formatCode="_-* #,##0\ _F_-;\-* #,##0\ _F_-;_-* &quot;-&quot;\ _F_-;_-@_-"/>
    <numFmt numFmtId="179" formatCode="_ * #,##0_)&quot;£&quot;_ ;_ * \(#,##0\)&quot;£&quot;_ ;_ * &quot;-&quot;_)&quot;£&quot;_ ;_ @_ "/>
    <numFmt numFmtId="180" formatCode="_-* #,##0\ &quot;F&quot;_-;\-* #,##0\ &quot;F&quot;_-;_-* &quot;-&quot;\ &quot;F&quot;_-;_-@_-"/>
    <numFmt numFmtId="181" formatCode="#,##0.00&quot;£&quot;_);[Red]\(#,##0.00&quot;£&quot;\)"/>
    <numFmt numFmtId="182" formatCode="0.00_)"/>
    <numFmt numFmtId="183" formatCode="#,##0.0_);[Red]\(#,##0.0\)"/>
    <numFmt numFmtId="184" formatCode=";;;"/>
    <numFmt numFmtId="187" formatCode="0.0"/>
    <numFmt numFmtId="188" formatCode="&quot;$&quot;#,##0.000"/>
    <numFmt numFmtId="189" formatCode="[$-409]h:mm\ AM/PM;@"/>
  </numFmts>
  <fonts count="6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2"/>
      <name val="Arial MT"/>
    </font>
    <font>
      <b/>
      <u/>
      <sz val="10"/>
      <name val="Arial"/>
      <family val="2"/>
    </font>
    <font>
      <b/>
      <i/>
      <sz val="10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8"/>
      <color indexed="8"/>
      <name val="Calibri"/>
      <family val="2"/>
      <charset val="1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u/>
      <sz val="14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name val="Geneva"/>
    </font>
    <font>
      <sz val="10"/>
      <name val="Tms Rmn"/>
    </font>
    <font>
      <b/>
      <sz val="10"/>
      <name val="Tms Rmn"/>
    </font>
    <font>
      <b/>
      <sz val="9"/>
      <name val="Helvetica"/>
    </font>
    <font>
      <sz val="10"/>
      <color indexed="8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b/>
      <u/>
      <sz val="10"/>
      <color theme="1"/>
      <name val="Arial"/>
      <family val="2"/>
    </font>
    <font>
      <b/>
      <u/>
      <sz val="8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i/>
      <u/>
      <sz val="10"/>
      <name val="Arial"/>
      <family val="2"/>
    </font>
    <font>
      <sz val="9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Geneva"/>
    </font>
    <font>
      <b/>
      <u/>
      <sz val="11"/>
      <name val="Arial"/>
      <family val="2"/>
    </font>
    <font>
      <i/>
      <sz val="8"/>
      <name val="Arial"/>
      <family val="2"/>
    </font>
    <font>
      <i/>
      <u/>
      <sz val="8"/>
      <name val="Arial"/>
      <family val="2"/>
    </font>
    <font>
      <sz val="11"/>
      <color rgb="FF9C6500"/>
      <name val="Calibri"/>
      <family val="2"/>
      <scheme val="minor"/>
    </font>
    <font>
      <b/>
      <sz val="11"/>
      <color indexed="17"/>
      <name val="Calibri"/>
      <family val="2"/>
    </font>
    <font>
      <b/>
      <sz val="11"/>
      <color rgb="FF9C6500"/>
      <name val="Calibri"/>
      <family val="2"/>
      <scheme val="minor"/>
    </font>
    <font>
      <b/>
      <sz val="9"/>
      <name val="Arial"/>
      <family val="2"/>
    </font>
    <font>
      <i/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4">
    <xf numFmtId="0" fontId="0" fillId="0" borderId="0"/>
    <xf numFmtId="0" fontId="3" fillId="0" borderId="0"/>
    <xf numFmtId="0" fontId="4" fillId="0" borderId="0"/>
    <xf numFmtId="9" fontId="3" fillId="0" borderId="0"/>
    <xf numFmtId="0" fontId="4" fillId="0" borderId="0"/>
    <xf numFmtId="0" fontId="7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4" borderId="14" applyNumberFormat="0" applyFont="0" applyBorder="0" applyAlignment="0">
      <alignment horizontal="center"/>
      <protection locked="0"/>
    </xf>
    <xf numFmtId="4" fontId="4" fillId="4" borderId="14" applyNumberFormat="0" applyFont="0" applyBorder="0" applyAlignment="0">
      <alignment horizontal="center"/>
      <protection locked="0"/>
    </xf>
    <xf numFmtId="4" fontId="4" fillId="4" borderId="14" applyNumberFormat="0" applyFont="0" applyBorder="0" applyAlignment="0">
      <alignment horizontal="center"/>
      <protection locked="0"/>
    </xf>
    <xf numFmtId="0" fontId="4" fillId="0" borderId="0" applyNumberFormat="0"/>
    <xf numFmtId="0" fontId="4" fillId="0" borderId="0" applyNumberFormat="0"/>
    <xf numFmtId="0" fontId="4" fillId="0" borderId="0" applyNumberFormat="0"/>
    <xf numFmtId="5" fontId="19" fillId="0" borderId="0" applyFill="0" applyBorder="0" applyProtection="0">
      <alignment horizontal="center"/>
    </xf>
    <xf numFmtId="7" fontId="19" fillId="0" borderId="0" applyFill="0" applyBorder="0" applyProtection="0">
      <alignment horizontal="center"/>
    </xf>
    <xf numFmtId="0" fontId="20" fillId="0" borderId="1">
      <alignment vertical="center" wrapText="1"/>
    </xf>
    <xf numFmtId="0" fontId="21" fillId="5" borderId="1">
      <alignment horizontal="center" vertical="center" wrapText="1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4" fillId="0" borderId="0" applyFont="0" applyFill="0" applyBorder="0" applyAlignment="0" applyProtection="0">
      <alignment horizontal="right"/>
    </xf>
    <xf numFmtId="4" fontId="4" fillId="0" borderId="0" applyFont="0" applyFill="0" applyBorder="0" applyAlignment="0" applyProtection="0">
      <alignment horizontal="right"/>
    </xf>
    <xf numFmtId="4" fontId="4" fillId="0" borderId="0" applyFont="0" applyFill="0" applyBorder="0" applyAlignment="0" applyProtection="0">
      <alignment horizontal="righ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6" borderId="0"/>
    <xf numFmtId="3" fontId="4" fillId="6" borderId="0"/>
    <xf numFmtId="3" fontId="4" fillId="6" borderId="0"/>
    <xf numFmtId="5" fontId="22" fillId="0" borderId="0" applyProtection="0">
      <alignment horizontal="center"/>
    </xf>
    <xf numFmtId="8" fontId="4" fillId="0" borderId="0" applyFont="0" applyFill="0" applyBorder="0" applyAlignment="0" applyProtection="0">
      <alignment horizontal="right"/>
    </xf>
    <xf numFmtId="8" fontId="4" fillId="0" borderId="0" applyFont="0" applyFill="0" applyBorder="0" applyAlignment="0" applyProtection="0">
      <alignment horizontal="right"/>
    </xf>
    <xf numFmtId="8" fontId="4" fillId="0" borderId="0" applyFont="0" applyFill="0" applyBorder="0" applyAlignment="0" applyProtection="0">
      <alignment horizontal="right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>
      <alignment vertical="center"/>
    </xf>
    <xf numFmtId="14" fontId="4" fillId="0" borderId="0">
      <alignment vertical="center"/>
    </xf>
    <xf numFmtId="14" fontId="4" fillId="0" borderId="0">
      <alignment vertical="center"/>
    </xf>
    <xf numFmtId="14" fontId="23" fillId="0" borderId="15" applyFont="0" applyFill="0" applyBorder="0" applyAlignment="0" applyProtection="0">
      <alignment horizontal="centerContinuous"/>
    </xf>
    <xf numFmtId="17" fontId="23" fillId="0" borderId="0" applyFont="0" applyFill="0" applyBorder="0" applyAlignment="0" applyProtection="0"/>
    <xf numFmtId="20" fontId="24" fillId="0" borderId="0" applyFont="0" applyFill="0" applyBorder="0" applyAlignment="0" applyProtection="0"/>
    <xf numFmtId="176" fontId="5" fillId="0" borderId="0"/>
    <xf numFmtId="177" fontId="5" fillId="0" borderId="0"/>
    <xf numFmtId="0" fontId="5" fillId="0" borderId="0"/>
    <xf numFmtId="11" fontId="4" fillId="0" borderId="0" applyFont="0" applyFill="0" applyBorder="0" applyAlignment="0" applyProtection="0">
      <alignment horizontal="right"/>
    </xf>
    <xf numFmtId="11" fontId="4" fillId="0" borderId="0" applyFont="0" applyFill="0" applyBorder="0" applyAlignment="0" applyProtection="0">
      <alignment horizontal="right"/>
    </xf>
    <xf numFmtId="11" fontId="4" fillId="0" borderId="0" applyFont="0" applyFill="0" applyBorder="0" applyAlignment="0" applyProtection="0">
      <alignment horizontal="right"/>
    </xf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38" fontId="11" fillId="5" borderId="0" applyNumberFormat="0" applyBorder="0" applyAlignment="0" applyProtection="0"/>
    <xf numFmtId="10" fontId="11" fillId="7" borderId="1" applyNumberFormat="0" applyBorder="0" applyAlignment="0" applyProtection="0"/>
    <xf numFmtId="2" fontId="22" fillId="0" borderId="0" applyProtection="0">
      <alignment horizontal="center"/>
    </xf>
    <xf numFmtId="3" fontId="22" fillId="0" borderId="0" applyProtection="0">
      <alignment horizontal="center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37" fontId="25" fillId="0" borderId="0"/>
    <xf numFmtId="182" fontId="26" fillId="0" borderId="0"/>
    <xf numFmtId="0" fontId="4" fillId="0" borderId="0"/>
    <xf numFmtId="0" fontId="4" fillId="0" borderId="0"/>
    <xf numFmtId="0" fontId="2" fillId="0" borderId="0"/>
    <xf numFmtId="0" fontId="4" fillId="0" borderId="0"/>
    <xf numFmtId="9" fontId="27" fillId="0" borderId="0" applyFont="0" applyFill="0" applyBorder="0" applyAlignment="0" applyProtection="0">
      <alignment horizontal="right"/>
    </xf>
    <xf numFmtId="166" fontId="28" fillId="0" borderId="4" applyFont="0" applyFill="0" applyBorder="0" applyAlignment="0" applyProtection="0">
      <alignment horizontal="center"/>
    </xf>
    <xf numFmtId="10" fontId="4" fillId="0" borderId="0" applyFont="0" applyFill="0" applyBorder="0" applyAlignment="0" applyProtection="0">
      <alignment horizontal="right"/>
    </xf>
    <xf numFmtId="10" fontId="4" fillId="0" borderId="0" applyFont="0" applyFill="0" applyBorder="0" applyAlignment="0" applyProtection="0">
      <alignment horizontal="right"/>
    </xf>
    <xf numFmtId="10" fontId="4" fillId="0" borderId="0" applyFont="0" applyFill="0" applyBorder="0" applyAlignment="0" applyProtection="0">
      <alignment horizontal="right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16"/>
    <xf numFmtId="5" fontId="30" fillId="0" borderId="0">
      <alignment horizontal="center"/>
    </xf>
    <xf numFmtId="44" fontId="15" fillId="0" borderId="0" applyFont="0" applyFill="0" applyBorder="0" applyAlignment="0" applyProtection="0"/>
    <xf numFmtId="3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5" borderId="0" applyNumberFormat="0" applyBorder="0" applyAlignment="0" applyProtection="0"/>
    <xf numFmtId="0" fontId="39" fillId="9" borderId="0" applyNumberFormat="0" applyBorder="0" applyAlignment="0" applyProtection="0"/>
    <xf numFmtId="0" fontId="40" fillId="26" borderId="36" applyNumberFormat="0" applyAlignment="0" applyProtection="0"/>
    <xf numFmtId="0" fontId="41" fillId="27" borderId="37" applyNumberFormat="0" applyAlignment="0" applyProtection="0"/>
    <xf numFmtId="43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0" borderId="0" applyNumberFormat="0" applyFont="0" applyFill="0" applyAlignment="0" applyProtection="0"/>
    <xf numFmtId="0" fontId="29" fillId="0" borderId="0" applyNumberFormat="0" applyFont="0" applyFill="0" applyAlignment="0" applyProtection="0"/>
    <xf numFmtId="0" fontId="45" fillId="0" borderId="38" applyNumberFormat="0" applyFill="0" applyAlignment="0" applyProtection="0"/>
    <xf numFmtId="0" fontId="45" fillId="0" borderId="0" applyNumberFormat="0" applyFill="0" applyBorder="0" applyAlignment="0" applyProtection="0"/>
    <xf numFmtId="0" fontId="46" fillId="13" borderId="36" applyNumberFormat="0" applyAlignment="0" applyProtection="0"/>
    <xf numFmtId="0" fontId="46" fillId="13" borderId="36" applyNumberFormat="0" applyAlignment="0" applyProtection="0"/>
    <xf numFmtId="0" fontId="47" fillId="0" borderId="39" applyNumberFormat="0" applyFill="0" applyAlignment="0" applyProtection="0"/>
    <xf numFmtId="0" fontId="48" fillId="28" borderId="0" applyNumberFormat="0" applyBorder="0" applyAlignment="0" applyProtection="0"/>
    <xf numFmtId="0" fontId="4" fillId="0" borderId="0"/>
    <xf numFmtId="0" fontId="36" fillId="29" borderId="40" applyNumberFormat="0" applyFont="0" applyAlignment="0" applyProtection="0"/>
    <xf numFmtId="0" fontId="49" fillId="26" borderId="41" applyNumberFormat="0" applyAlignment="0" applyProtection="0"/>
    <xf numFmtId="3" fontId="29" fillId="0" borderId="0" applyNumberFormat="0" applyFill="0" applyBorder="0" applyAlignment="0" applyProtection="0">
      <alignment horizontal="right"/>
    </xf>
    <xf numFmtId="3" fontId="19" fillId="0" borderId="0" applyFill="0" applyBorder="0" applyProtection="0">
      <alignment horizontal="center"/>
    </xf>
    <xf numFmtId="0" fontId="50" fillId="0" borderId="0" applyNumberFormat="0" applyFill="0" applyBorder="0" applyAlignment="0" applyProtection="0"/>
    <xf numFmtId="0" fontId="4" fillId="0" borderId="0"/>
    <xf numFmtId="0" fontId="54" fillId="0" borderId="0"/>
    <xf numFmtId="9" fontId="54" fillId="0" borderId="0" applyFont="0" applyFill="0" applyBorder="0" applyAlignment="0" applyProtection="0"/>
    <xf numFmtId="0" fontId="58" fillId="30" borderId="0" applyNumberFormat="0" applyBorder="0" applyAlignment="0" applyProtection="0"/>
    <xf numFmtId="0" fontId="1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98">
    <xf numFmtId="0" fontId="0" fillId="0" borderId="0" xfId="0"/>
    <xf numFmtId="0" fontId="3" fillId="0" borderId="0" xfId="1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4" quotePrefix="1" applyFont="1" applyAlignment="1">
      <alignment horizontal="left"/>
    </xf>
    <xf numFmtId="0" fontId="8" fillId="0" borderId="0" xfId="5" quotePrefix="1" applyFont="1" applyBorder="1" applyAlignment="1">
      <alignment horizontal="left"/>
    </xf>
    <xf numFmtId="0" fontId="4" fillId="0" borderId="0" xfId="4"/>
    <xf numFmtId="0" fontId="4" fillId="0" borderId="0" xfId="5" applyFont="1" applyBorder="1" applyAlignment="1">
      <alignment horizontal="right"/>
    </xf>
    <xf numFmtId="0" fontId="6" fillId="0" borderId="0" xfId="5" applyFont="1" applyBorder="1" applyAlignment="1">
      <alignment horizontal="left"/>
    </xf>
    <xf numFmtId="0" fontId="9" fillId="0" borderId="0" xfId="5" quotePrefix="1" applyFont="1" applyBorder="1" applyAlignment="1">
      <alignment horizontal="left"/>
    </xf>
    <xf numFmtId="0" fontId="10" fillId="0" borderId="0" xfId="4" applyFont="1" applyAlignment="1">
      <alignment horizontal="left"/>
    </xf>
    <xf numFmtId="0" fontId="4" fillId="0" borderId="0" xfId="4" applyAlignment="1">
      <alignment horizontal="center"/>
    </xf>
    <xf numFmtId="9" fontId="4" fillId="0" borderId="0" xfId="6"/>
    <xf numFmtId="170" fontId="4" fillId="0" borderId="0" xfId="8" applyNumberFormat="1" applyAlignment="1">
      <alignment horizontal="center"/>
    </xf>
    <xf numFmtId="0" fontId="4" fillId="0" borderId="0" xfId="4" applyBorder="1"/>
    <xf numFmtId="0" fontId="0" fillId="0" borderId="0" xfId="0" applyFill="1"/>
    <xf numFmtId="0" fontId="3" fillId="0" borderId="1" xfId="1" applyFill="1" applyBorder="1" applyAlignment="1">
      <alignment horizontal="center"/>
    </xf>
    <xf numFmtId="0" fontId="4" fillId="0" borderId="0" xfId="4" applyFill="1"/>
    <xf numFmtId="0" fontId="8" fillId="0" borderId="0" xfId="4" quotePrefix="1" applyFont="1" applyFill="1" applyAlignment="1">
      <alignment horizontal="center"/>
    </xf>
    <xf numFmtId="0" fontId="10" fillId="0" borderId="0" xfId="4" quotePrefix="1" applyFont="1" applyFill="1" applyAlignment="1">
      <alignment horizontal="left"/>
    </xf>
    <xf numFmtId="0" fontId="10" fillId="0" borderId="0" xfId="4" applyFont="1" applyFill="1" applyAlignment="1">
      <alignment horizontal="left"/>
    </xf>
    <xf numFmtId="166" fontId="11" fillId="0" borderId="0" xfId="6" applyNumberFormat="1" applyFont="1" applyFill="1" applyAlignment="1">
      <alignment horizontal="right"/>
    </xf>
    <xf numFmtId="0" fontId="11" fillId="0" borderId="0" xfId="4" quotePrefix="1" applyFont="1" applyFill="1" applyAlignment="1">
      <alignment horizontal="right"/>
    </xf>
    <xf numFmtId="0" fontId="4" fillId="0" borderId="0" xfId="4" applyFill="1" applyAlignment="1">
      <alignment horizontal="right"/>
    </xf>
    <xf numFmtId="39" fontId="4" fillId="0" borderId="1" xfId="7" applyNumberFormat="1" applyFill="1" applyBorder="1" applyAlignment="1">
      <alignment horizontal="center"/>
    </xf>
    <xf numFmtId="9" fontId="11" fillId="0" borderId="0" xfId="6" quotePrefix="1" applyFont="1" applyFill="1" applyAlignment="1">
      <alignment horizontal="right"/>
    </xf>
    <xf numFmtId="166" fontId="4" fillId="0" borderId="0" xfId="4" applyNumberFormat="1" applyFont="1" applyFill="1" applyBorder="1" applyAlignment="1">
      <alignment horizontal="right"/>
    </xf>
    <xf numFmtId="39" fontId="4" fillId="0" borderId="2" xfId="7" applyNumberFormat="1" applyFill="1" applyBorder="1" applyAlignment="1">
      <alignment horizontal="center"/>
    </xf>
    <xf numFmtId="166" fontId="4" fillId="0" borderId="0" xfId="4" quotePrefix="1" applyNumberFormat="1" applyFont="1" applyFill="1" applyBorder="1" applyAlignment="1">
      <alignment horizontal="right"/>
    </xf>
    <xf numFmtId="171" fontId="11" fillId="0" borderId="0" xfId="8" applyNumberFormat="1" applyFont="1" applyFill="1" applyAlignment="1">
      <alignment horizontal="right"/>
    </xf>
    <xf numFmtId="0" fontId="4" fillId="0" borderId="3" xfId="4" applyFill="1" applyBorder="1"/>
    <xf numFmtId="0" fontId="4" fillId="0" borderId="4" xfId="4" applyFill="1" applyBorder="1"/>
    <xf numFmtId="0" fontId="4" fillId="0" borderId="0" xfId="4" applyFill="1" applyBorder="1"/>
    <xf numFmtId="0" fontId="4" fillId="0" borderId="0" xfId="4" quotePrefix="1" applyFill="1" applyBorder="1" applyAlignment="1">
      <alignment horizontal="right"/>
    </xf>
    <xf numFmtId="0" fontId="8" fillId="0" borderId="0" xfId="4" applyFont="1" applyFill="1" applyAlignment="1">
      <alignment horizontal="center"/>
    </xf>
    <xf numFmtId="0" fontId="4" fillId="0" borderId="0" xfId="4" applyFont="1" applyFill="1" applyBorder="1" applyAlignment="1">
      <alignment horizontal="right"/>
    </xf>
    <xf numFmtId="0" fontId="4" fillId="0" borderId="0" xfId="4" applyFill="1" applyBorder="1" applyAlignment="1">
      <alignment horizontal="right"/>
    </xf>
    <xf numFmtId="0" fontId="4" fillId="0" borderId="0" xfId="4" quotePrefix="1" applyFill="1" applyBorder="1" applyAlignment="1">
      <alignment horizontal="left"/>
    </xf>
    <xf numFmtId="0" fontId="4" fillId="0" borderId="0" xfId="4" quotePrefix="1" applyFont="1" applyFill="1" applyBorder="1" applyAlignment="1">
      <alignment horizontal="right"/>
    </xf>
    <xf numFmtId="1" fontId="4" fillId="0" borderId="1" xfId="7" applyNumberFormat="1" applyFill="1" applyBorder="1" applyAlignment="1">
      <alignment horizontal="center"/>
    </xf>
    <xf numFmtId="0" fontId="4" fillId="0" borderId="0" xfId="4" quotePrefix="1" applyNumberFormat="1" applyFill="1" applyBorder="1" applyAlignment="1">
      <alignment horizontal="right"/>
    </xf>
    <xf numFmtId="0" fontId="12" fillId="0" borderId="0" xfId="4" quotePrefix="1" applyFont="1" applyFill="1" applyBorder="1" applyAlignment="1">
      <alignment horizontal="left"/>
    </xf>
    <xf numFmtId="0" fontId="4" fillId="0" borderId="1" xfId="4" applyFill="1" applyBorder="1" applyAlignment="1">
      <alignment horizontal="center"/>
    </xf>
    <xf numFmtId="168" fontId="4" fillId="0" borderId="1" xfId="4" applyNumberFormat="1" applyFont="1" applyFill="1" applyBorder="1"/>
    <xf numFmtId="169" fontId="4" fillId="0" borderId="1" xfId="7" applyNumberFormat="1" applyFill="1" applyBorder="1"/>
    <xf numFmtId="168" fontId="4" fillId="0" borderId="1" xfId="4" applyNumberFormat="1" applyFill="1" applyBorder="1"/>
    <xf numFmtId="172" fontId="4" fillId="0" borderId="1" xfId="8" applyNumberFormat="1" applyFill="1" applyBorder="1"/>
    <xf numFmtId="44" fontId="4" fillId="0" borderId="1" xfId="4" applyNumberFormat="1" applyFill="1" applyBorder="1"/>
    <xf numFmtId="173" fontId="6" fillId="0" borderId="1" xfId="4" applyNumberFormat="1" applyFont="1" applyFill="1" applyBorder="1" applyAlignment="1">
      <alignment horizontal="center"/>
    </xf>
    <xf numFmtId="1" fontId="4" fillId="0" borderId="6" xfId="4" applyNumberFormat="1" applyFont="1" applyFill="1" applyBorder="1" applyAlignment="1">
      <alignment horizontal="center"/>
    </xf>
    <xf numFmtId="9" fontId="4" fillId="0" borderId="1" xfId="6" applyNumberFormat="1" applyFont="1" applyFill="1" applyBorder="1" applyAlignment="1" applyProtection="1">
      <alignment horizontal="center"/>
    </xf>
    <xf numFmtId="37" fontId="4" fillId="0" borderId="1" xfId="4" applyNumberFormat="1" applyFont="1" applyFill="1" applyBorder="1" applyAlignment="1">
      <alignment horizontal="center"/>
    </xf>
    <xf numFmtId="0" fontId="4" fillId="0" borderId="2" xfId="4" quotePrefix="1" applyFill="1" applyBorder="1" applyAlignment="1">
      <alignment horizontal="center"/>
    </xf>
    <xf numFmtId="0" fontId="4" fillId="0" borderId="10" xfId="4" applyFill="1" applyBorder="1" applyAlignment="1">
      <alignment horizontal="center"/>
    </xf>
    <xf numFmtId="0" fontId="4" fillId="0" borderId="5" xfId="4" applyFill="1" applyBorder="1" applyAlignment="1">
      <alignment horizontal="center"/>
    </xf>
    <xf numFmtId="166" fontId="4" fillId="0" borderId="6" xfId="4" applyNumberFormat="1" applyFill="1" applyBorder="1"/>
    <xf numFmtId="173" fontId="4" fillId="0" borderId="6" xfId="4" applyNumberFormat="1" applyFill="1" applyBorder="1" applyAlignment="1">
      <alignment horizontal="center"/>
    </xf>
    <xf numFmtId="166" fontId="4" fillId="0" borderId="1" xfId="4" applyNumberFormat="1" applyFill="1" applyBorder="1"/>
    <xf numFmtId="173" fontId="4" fillId="0" borderId="1" xfId="4" applyNumberFormat="1" applyFill="1" applyBorder="1" applyAlignment="1">
      <alignment horizontal="center"/>
    </xf>
    <xf numFmtId="173" fontId="4" fillId="0" borderId="1" xfId="4" applyNumberFormat="1" applyFont="1" applyFill="1" applyBorder="1" applyAlignment="1">
      <alignment horizontal="center"/>
    </xf>
    <xf numFmtId="169" fontId="4" fillId="0" borderId="0" xfId="7" applyNumberFormat="1" applyFill="1" applyBorder="1"/>
    <xf numFmtId="0" fontId="4" fillId="0" borderId="6" xfId="9" applyFill="1" applyBorder="1" applyAlignment="1">
      <alignment horizontal="center"/>
    </xf>
    <xf numFmtId="0" fontId="4" fillId="0" borderId="2" xfId="9" applyFill="1" applyBorder="1" applyAlignment="1">
      <alignment horizontal="center"/>
    </xf>
    <xf numFmtId="0" fontId="11" fillId="0" borderId="0" xfId="4" applyFont="1" applyFill="1" applyBorder="1"/>
    <xf numFmtId="0" fontId="11" fillId="0" borderId="0" xfId="4" applyFont="1" applyFill="1"/>
    <xf numFmtId="0" fontId="0" fillId="0" borderId="0" xfId="0" applyAlignment="1">
      <alignment horizontal="center"/>
    </xf>
    <xf numFmtId="0" fontId="16" fillId="0" borderId="0" xfId="0" applyFont="1"/>
    <xf numFmtId="0" fontId="8" fillId="0" borderId="0" xfId="2" applyFont="1"/>
    <xf numFmtId="0" fontId="4" fillId="0" borderId="0" xfId="9"/>
    <xf numFmtId="0" fontId="8" fillId="0" borderId="0" xfId="9" applyFont="1"/>
    <xf numFmtId="0" fontId="4" fillId="0" borderId="0" xfId="2"/>
    <xf numFmtId="0" fontId="4" fillId="0" borderId="0" xfId="9" applyFont="1" applyAlignment="1">
      <alignment horizontal="right"/>
    </xf>
    <xf numFmtId="0" fontId="4" fillId="0" borderId="0" xfId="9" applyFont="1" applyAlignment="1">
      <alignment horizontal="center"/>
    </xf>
    <xf numFmtId="0" fontId="4" fillId="0" borderId="0" xfId="9" quotePrefix="1" applyFont="1" applyAlignment="1">
      <alignment horizontal="center"/>
    </xf>
    <xf numFmtId="3" fontId="0" fillId="3" borderId="6" xfId="0" applyNumberFormat="1" applyFill="1" applyBorder="1" applyAlignment="1">
      <alignment horizontal="center"/>
    </xf>
    <xf numFmtId="165" fontId="4" fillId="3" borderId="1" xfId="9" applyNumberFormat="1" applyFill="1" applyBorder="1" applyAlignment="1">
      <alignment horizontal="center"/>
    </xf>
    <xf numFmtId="174" fontId="4" fillId="3" borderId="1" xfId="9" applyNumberFormat="1" applyFill="1" applyBorder="1" applyAlignment="1">
      <alignment horizontal="center"/>
    </xf>
    <xf numFmtId="175" fontId="4" fillId="3" borderId="1" xfId="9" applyNumberFormat="1" applyFill="1" applyBorder="1" applyAlignment="1">
      <alignment horizontal="center"/>
    </xf>
    <xf numFmtId="0" fontId="4" fillId="0" borderId="0" xfId="9" applyAlignment="1">
      <alignment horizontal="right"/>
    </xf>
    <xf numFmtId="0" fontId="0" fillId="3" borderId="2" xfId="0" applyNumberFormat="1" applyFill="1" applyBorder="1" applyAlignment="1">
      <alignment horizontal="center"/>
    </xf>
    <xf numFmtId="0" fontId="0" fillId="0" borderId="0" xfId="0" quotePrefix="1" applyAlignment="1">
      <alignment horizontal="right"/>
    </xf>
    <xf numFmtId="0" fontId="4" fillId="0" borderId="0" xfId="9" quotePrefix="1" applyFont="1" applyAlignment="1">
      <alignment horizontal="right"/>
    </xf>
    <xf numFmtId="9" fontId="0" fillId="3" borderId="1" xfId="10" applyFont="1" applyFill="1" applyBorder="1" applyAlignment="1">
      <alignment horizontal="center"/>
    </xf>
    <xf numFmtId="0" fontId="11" fillId="0" borderId="0" xfId="9" applyFont="1" applyAlignment="1">
      <alignment horizontal="center"/>
    </xf>
    <xf numFmtId="3" fontId="4" fillId="3" borderId="1" xfId="9" applyNumberFormat="1" applyFill="1" applyBorder="1" applyAlignment="1">
      <alignment horizontal="center"/>
    </xf>
    <xf numFmtId="0" fontId="8" fillId="0" borderId="0" xfId="9" quotePrefix="1" applyFont="1" applyAlignment="1">
      <alignment horizontal="left"/>
    </xf>
    <xf numFmtId="0" fontId="18" fillId="0" borderId="0" xfId="9" applyFont="1"/>
    <xf numFmtId="0" fontId="11" fillId="0" borderId="0" xfId="9" applyFont="1"/>
    <xf numFmtId="0" fontId="11" fillId="0" borderId="0" xfId="9" quotePrefix="1" applyFont="1" applyAlignment="1">
      <alignment horizontal="left"/>
    </xf>
    <xf numFmtId="0" fontId="4" fillId="0" borderId="0" xfId="9" quotePrefix="1" applyFont="1" applyAlignment="1">
      <alignment horizontal="left"/>
    </xf>
    <xf numFmtId="0" fontId="4" fillId="0" borderId="0" xfId="9" applyFill="1"/>
    <xf numFmtId="0" fontId="31" fillId="0" borderId="0" xfId="0" applyFont="1"/>
    <xf numFmtId="0" fontId="4" fillId="0" borderId="0" xfId="9" applyAlignment="1">
      <alignment horizontal="center"/>
    </xf>
    <xf numFmtId="0" fontId="4" fillId="0" borderId="0" xfId="9" applyFill="1" applyAlignment="1">
      <alignment horizontal="center"/>
    </xf>
    <xf numFmtId="0" fontId="4" fillId="0" borderId="0" xfId="9" quotePrefix="1" applyAlignment="1">
      <alignment horizontal="center"/>
    </xf>
    <xf numFmtId="174" fontId="4" fillId="3" borderId="0" xfId="9" applyNumberFormat="1" applyFill="1" applyBorder="1" applyAlignment="1">
      <alignment horizontal="center"/>
    </xf>
    <xf numFmtId="165" fontId="4" fillId="3" borderId="7" xfId="9" applyNumberFormat="1" applyFill="1" applyBorder="1" applyAlignment="1">
      <alignment horizontal="center"/>
    </xf>
    <xf numFmtId="174" fontId="4" fillId="0" borderId="0" xfId="9" applyNumberFormat="1" applyFill="1" applyBorder="1" applyAlignment="1">
      <alignment horizontal="center"/>
    </xf>
    <xf numFmtId="0" fontId="4" fillId="0" borderId="0" xfId="9" applyFont="1" applyFill="1" applyAlignment="1">
      <alignment horizontal="center"/>
    </xf>
    <xf numFmtId="0" fontId="4" fillId="0" borderId="0" xfId="9" quotePrefix="1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13" fillId="0" borderId="0" xfId="1" quotePrefix="1" applyFont="1" applyFill="1" applyAlignment="1">
      <alignment horizontal="left"/>
    </xf>
    <xf numFmtId="0" fontId="14" fillId="0" borderId="0" xfId="0" quotePrefix="1" applyFont="1" applyAlignment="1">
      <alignment horizontal="left"/>
    </xf>
    <xf numFmtId="9" fontId="3" fillId="0" borderId="1" xfId="1" applyNumberFormat="1" applyFill="1" applyBorder="1" applyAlignment="1">
      <alignment horizontal="center"/>
    </xf>
    <xf numFmtId="0" fontId="24" fillId="0" borderId="0" xfId="113" applyFont="1"/>
    <xf numFmtId="0" fontId="33" fillId="0" borderId="18" xfId="113" applyFont="1" applyBorder="1"/>
    <xf numFmtId="0" fontId="33" fillId="0" borderId="19" xfId="113" applyFont="1" applyBorder="1" applyAlignment="1">
      <alignment horizontal="left"/>
    </xf>
    <xf numFmtId="0" fontId="33" fillId="0" borderId="18" xfId="113" applyFont="1" applyBorder="1" applyAlignment="1">
      <alignment horizontal="center"/>
    </xf>
    <xf numFmtId="0" fontId="33" fillId="0" borderId="20" xfId="113" applyFont="1" applyBorder="1" applyAlignment="1">
      <alignment horizontal="center"/>
    </xf>
    <xf numFmtId="0" fontId="33" fillId="0" borderId="21" xfId="113" applyFont="1" applyBorder="1" applyAlignment="1">
      <alignment horizontal="center"/>
    </xf>
    <xf numFmtId="0" fontId="24" fillId="0" borderId="22" xfId="113" applyFont="1" applyBorder="1" applyAlignment="1">
      <alignment horizontal="left"/>
    </xf>
    <xf numFmtId="0" fontId="24" fillId="0" borderId="23" xfId="113" applyFont="1" applyBorder="1" applyAlignment="1">
      <alignment horizontal="left"/>
    </xf>
    <xf numFmtId="164" fontId="24" fillId="0" borderId="22" xfId="110" applyNumberFormat="1" applyFont="1" applyBorder="1" applyAlignment="1">
      <alignment horizontal="center"/>
    </xf>
    <xf numFmtId="37" fontId="24" fillId="0" borderId="17" xfId="110" applyNumberFormat="1" applyFont="1" applyBorder="1" applyAlignment="1">
      <alignment horizontal="center"/>
    </xf>
    <xf numFmtId="6" fontId="24" fillId="0" borderId="24" xfId="110" applyNumberFormat="1" applyFont="1" applyBorder="1" applyAlignment="1">
      <alignment horizontal="center"/>
    </xf>
    <xf numFmtId="38" fontId="24" fillId="0" borderId="14" xfId="110" applyNumberFormat="1" applyFont="1" applyBorder="1" applyAlignment="1">
      <alignment horizontal="center"/>
    </xf>
    <xf numFmtId="38" fontId="24" fillId="0" borderId="22" xfId="110" applyNumberFormat="1" applyFont="1" applyBorder="1" applyAlignment="1">
      <alignment horizontal="center"/>
    </xf>
    <xf numFmtId="6" fontId="24" fillId="0" borderId="24" xfId="110" applyNumberFormat="1" applyFont="1" applyBorder="1"/>
    <xf numFmtId="3" fontId="24" fillId="0" borderId="17" xfId="110" applyNumberFormat="1" applyFont="1" applyBorder="1" applyAlignment="1">
      <alignment horizontal="center"/>
    </xf>
    <xf numFmtId="0" fontId="24" fillId="0" borderId="22" xfId="113" quotePrefix="1" applyFont="1" applyBorder="1" applyAlignment="1">
      <alignment horizontal="left"/>
    </xf>
    <xf numFmtId="0" fontId="24" fillId="0" borderId="23" xfId="113" applyFont="1" applyBorder="1"/>
    <xf numFmtId="3" fontId="24" fillId="0" borderId="22" xfId="110" applyNumberFormat="1" applyFont="1" applyBorder="1" applyAlignment="1">
      <alignment horizontal="center"/>
    </xf>
    <xf numFmtId="0" fontId="24" fillId="0" borderId="22" xfId="113" applyFont="1" applyBorder="1"/>
    <xf numFmtId="0" fontId="34" fillId="0" borderId="23" xfId="113" applyFont="1" applyBorder="1"/>
    <xf numFmtId="0" fontId="29" fillId="0" borderId="25" xfId="113" applyFont="1" applyBorder="1" applyAlignment="1">
      <alignment horizontal="center"/>
    </xf>
    <xf numFmtId="0" fontId="29" fillId="0" borderId="26" xfId="113" applyFont="1" applyBorder="1" applyAlignment="1">
      <alignment horizontal="center"/>
    </xf>
    <xf numFmtId="183" fontId="29" fillId="0" borderId="25" xfId="110" applyNumberFormat="1" applyFont="1" applyBorder="1" applyAlignment="1">
      <alignment horizontal="center"/>
    </xf>
    <xf numFmtId="38" fontId="29" fillId="0" borderId="27" xfId="110" applyNumberFormat="1" applyFont="1" applyBorder="1" applyAlignment="1">
      <alignment horizontal="center"/>
    </xf>
    <xf numFmtId="174" fontId="29" fillId="0" borderId="28" xfId="110" applyNumberFormat="1" applyFont="1" applyBorder="1" applyAlignment="1">
      <alignment horizontal="center"/>
    </xf>
    <xf numFmtId="38" fontId="29" fillId="0" borderId="25" xfId="110" applyNumberFormat="1" applyFont="1" applyBorder="1" applyAlignment="1">
      <alignment horizontal="center"/>
    </xf>
    <xf numFmtId="0" fontId="33" fillId="0" borderId="29" xfId="113" quotePrefix="1" applyFont="1" applyBorder="1" applyAlignment="1">
      <alignment horizontal="center"/>
    </xf>
    <xf numFmtId="0" fontId="4" fillId="0" borderId="1" xfId="4" applyFill="1" applyBorder="1" applyAlignment="1">
      <alignment horizontal="center"/>
    </xf>
    <xf numFmtId="0" fontId="10" fillId="0" borderId="0" xfId="2" applyFont="1" applyAlignment="1">
      <alignment horizontal="left"/>
    </xf>
    <xf numFmtId="184" fontId="4" fillId="0" borderId="0" xfId="2" applyNumberFormat="1" applyFill="1" applyBorder="1"/>
    <xf numFmtId="0" fontId="4" fillId="0" borderId="0" xfId="2" quotePrefix="1" applyFont="1" applyBorder="1" applyAlignment="1">
      <alignment horizontal="right"/>
    </xf>
    <xf numFmtId="0" fontId="4" fillId="0" borderId="0" xfId="2" applyAlignment="1">
      <alignment horizontal="center"/>
    </xf>
    <xf numFmtId="0" fontId="3" fillId="0" borderId="0" xfId="1" quotePrefix="1" applyFill="1" applyAlignment="1">
      <alignment horizontal="center"/>
    </xf>
    <xf numFmtId="0" fontId="4" fillId="0" borderId="0" xfId="4" quotePrefix="1" applyFill="1" applyBorder="1" applyAlignment="1">
      <alignment horizontal="center"/>
    </xf>
    <xf numFmtId="0" fontId="4" fillId="0" borderId="30" xfId="2" quotePrefix="1" applyBorder="1" applyAlignment="1">
      <alignment horizontal="right"/>
    </xf>
    <xf numFmtId="0" fontId="0" fillId="0" borderId="0" xfId="0" quotePrefix="1" applyAlignment="1">
      <alignment horizontal="center"/>
    </xf>
    <xf numFmtId="0" fontId="4" fillId="0" borderId="1" xfId="2" applyBorder="1" applyAlignment="1">
      <alignment horizontal="center"/>
    </xf>
    <xf numFmtId="165" fontId="4" fillId="0" borderId="17" xfId="2" applyNumberFormat="1" applyFill="1" applyBorder="1" applyAlignment="1">
      <alignment horizontal="center"/>
    </xf>
    <xf numFmtId="0" fontId="4" fillId="0" borderId="0" xfId="2" applyFill="1"/>
    <xf numFmtId="0" fontId="4" fillId="0" borderId="30" xfId="2" quotePrefix="1" applyFill="1" applyBorder="1" applyAlignment="1">
      <alignment horizontal="right"/>
    </xf>
    <xf numFmtId="2" fontId="4" fillId="0" borderId="1" xfId="2" applyNumberFormat="1" applyFont="1" applyFill="1" applyBorder="1" applyAlignment="1">
      <alignment horizontal="center"/>
    </xf>
    <xf numFmtId="0" fontId="4" fillId="0" borderId="0" xfId="2" quotePrefix="1" applyFont="1" applyFill="1" applyBorder="1" applyAlignment="1">
      <alignment horizontal="right"/>
    </xf>
    <xf numFmtId="9" fontId="0" fillId="0" borderId="1" xfId="12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4" fillId="0" borderId="0" xfId="2" applyFill="1" applyBorder="1"/>
    <xf numFmtId="9" fontId="4" fillId="0" borderId="1" xfId="12" applyFont="1" applyFill="1" applyBorder="1" applyAlignment="1">
      <alignment horizontal="center"/>
    </xf>
    <xf numFmtId="9" fontId="4" fillId="0" borderId="1" xfId="10" applyFont="1" applyFill="1" applyBorder="1" applyAlignment="1">
      <alignment horizontal="center"/>
    </xf>
    <xf numFmtId="0" fontId="4" fillId="0" borderId="0" xfId="2" applyAlignment="1">
      <alignment horizontal="right"/>
    </xf>
    <xf numFmtId="0" fontId="14" fillId="0" borderId="0" xfId="0" applyFont="1"/>
    <xf numFmtId="0" fontId="8" fillId="0" borderId="0" xfId="114" applyFont="1"/>
    <xf numFmtId="0" fontId="4" fillId="0" borderId="0" xfId="114"/>
    <xf numFmtId="0" fontId="11" fillId="0" borderId="0" xfId="114" quotePrefix="1" applyNumberFormat="1" applyFont="1" applyFill="1" applyBorder="1" applyAlignment="1">
      <alignment horizontal="left"/>
    </xf>
    <xf numFmtId="0" fontId="4" fillId="0" borderId="0" xfId="114" applyNumberFormat="1" applyFont="1" applyFill="1" applyBorder="1" applyAlignment="1">
      <alignment horizontal="left"/>
    </xf>
    <xf numFmtId="0" fontId="4" fillId="0" borderId="0" xfId="114" applyFill="1" applyBorder="1"/>
    <xf numFmtId="0" fontId="4" fillId="0" borderId="0" xfId="114" quotePrefix="1" applyFill="1" applyBorder="1" applyAlignment="1">
      <alignment horizontal="right"/>
    </xf>
    <xf numFmtId="0" fontId="35" fillId="0" borderId="0" xfId="114" applyFont="1" applyFill="1" applyBorder="1"/>
    <xf numFmtId="0" fontId="6" fillId="0" borderId="0" xfId="114" applyFont="1" applyFill="1" applyBorder="1"/>
    <xf numFmtId="0" fontId="4" fillId="0" borderId="0" xfId="114" applyNumberFormat="1" applyFill="1" applyBorder="1" applyAlignment="1">
      <alignment horizontal="center"/>
    </xf>
    <xf numFmtId="0" fontId="4" fillId="0" borderId="0" xfId="114" applyFill="1" applyBorder="1" applyAlignment="1">
      <alignment horizontal="center"/>
    </xf>
    <xf numFmtId="0" fontId="6" fillId="0" borderId="0" xfId="114" applyFont="1" applyFill="1" applyBorder="1" applyAlignment="1">
      <alignment horizontal="right"/>
    </xf>
    <xf numFmtId="0" fontId="4" fillId="0" borderId="0" xfId="114" applyFill="1" applyBorder="1" applyAlignment="1">
      <alignment horizontal="right"/>
    </xf>
    <xf numFmtId="0" fontId="4" fillId="0" borderId="0" xfId="114" quotePrefix="1" applyFont="1" applyFill="1" applyBorder="1" applyAlignment="1">
      <alignment horizontal="right"/>
    </xf>
    <xf numFmtId="0" fontId="6" fillId="0" borderId="0" xfId="114" quotePrefix="1" applyFont="1" applyFill="1" applyBorder="1" applyAlignment="1">
      <alignment horizontal="right"/>
    </xf>
    <xf numFmtId="0" fontId="4" fillId="0" borderId="0" xfId="9" applyFill="1" applyBorder="1" applyAlignment="1">
      <alignment horizontal="center"/>
    </xf>
    <xf numFmtId="3" fontId="4" fillId="0" borderId="0" xfId="9" applyNumberFormat="1" applyFill="1" applyBorder="1" applyAlignment="1">
      <alignment horizontal="center"/>
    </xf>
    <xf numFmtId="9" fontId="4" fillId="0" borderId="0" xfId="115" applyNumberFormat="1" applyFill="1" applyBorder="1" applyAlignment="1">
      <alignment horizontal="center"/>
    </xf>
    <xf numFmtId="0" fontId="0" fillId="0" borderId="0" xfId="0" applyFill="1" applyBorder="1"/>
    <xf numFmtId="0" fontId="4" fillId="0" borderId="0" xfId="114" applyNumberFormat="1" applyFill="1" applyBorder="1"/>
    <xf numFmtId="0" fontId="4" fillId="0" borderId="0" xfId="9" quotePrefix="1" applyFill="1" applyBorder="1" applyAlignment="1">
      <alignment horizontal="left"/>
    </xf>
    <xf numFmtId="3" fontId="4" fillId="0" borderId="0" xfId="114" applyNumberFormat="1" applyFill="1" applyBorder="1" applyAlignment="1">
      <alignment horizontal="center"/>
    </xf>
    <xf numFmtId="0" fontId="6" fillId="0" borderId="0" xfId="114" quotePrefix="1" applyFont="1" applyFill="1" applyBorder="1" applyAlignment="1">
      <alignment horizontal="center"/>
    </xf>
    <xf numFmtId="0" fontId="6" fillId="0" borderId="0" xfId="114" applyFont="1" applyFill="1" applyBorder="1" applyAlignment="1">
      <alignment horizontal="center"/>
    </xf>
    <xf numFmtId="0" fontId="4" fillId="0" borderId="1" xfId="114" applyFill="1" applyBorder="1" applyAlignment="1">
      <alignment horizontal="center"/>
    </xf>
    <xf numFmtId="3" fontId="4" fillId="0" borderId="1" xfId="9" applyNumberFormat="1" applyFill="1" applyBorder="1" applyAlignment="1">
      <alignment horizontal="center"/>
    </xf>
    <xf numFmtId="9" fontId="4" fillId="0" borderId="1" xfId="115" applyNumberFormat="1" applyFill="1" applyBorder="1" applyAlignment="1">
      <alignment horizontal="center"/>
    </xf>
    <xf numFmtId="3" fontId="4" fillId="0" borderId="1" xfId="114" applyNumberFormat="1" applyFill="1" applyBorder="1" applyAlignment="1">
      <alignment horizontal="center"/>
    </xf>
    <xf numFmtId="166" fontId="4" fillId="0" borderId="1" xfId="115" applyNumberFormat="1" applyFill="1" applyBorder="1" applyAlignment="1">
      <alignment horizontal="center"/>
    </xf>
    <xf numFmtId="0" fontId="8" fillId="0" borderId="0" xfId="114" quotePrefix="1" applyFont="1" applyAlignment="1">
      <alignment horizontal="left"/>
    </xf>
    <xf numFmtId="0" fontId="4" fillId="0" borderId="0" xfId="9" applyFill="1" applyBorder="1" applyAlignment="1">
      <alignment horizontal="left"/>
    </xf>
    <xf numFmtId="9" fontId="4" fillId="0" borderId="1" xfId="12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0" xfId="114" applyNumberFormat="1" applyFont="1" applyFill="1" applyBorder="1" applyAlignment="1">
      <alignment horizontal="left"/>
    </xf>
    <xf numFmtId="9" fontId="4" fillId="0" borderId="6" xfId="12" applyFill="1" applyBorder="1" applyAlignment="1">
      <alignment horizontal="center"/>
    </xf>
    <xf numFmtId="9" fontId="4" fillId="0" borderId="10" xfId="12" applyFill="1" applyBorder="1" applyAlignment="1">
      <alignment horizontal="center"/>
    </xf>
    <xf numFmtId="0" fontId="0" fillId="0" borderId="0" xfId="0" quotePrefix="1" applyAlignment="1">
      <alignment horizontal="left"/>
    </xf>
    <xf numFmtId="0" fontId="6" fillId="0" borderId="0" xfId="2" quotePrefix="1" applyFont="1" applyAlignment="1">
      <alignment horizontal="left"/>
    </xf>
    <xf numFmtId="0" fontId="35" fillId="0" borderId="0" xfId="2" quotePrefix="1" applyFont="1" applyAlignment="1">
      <alignment horizontal="left"/>
    </xf>
    <xf numFmtId="0" fontId="10" fillId="0" borderId="0" xfId="2" applyFont="1"/>
    <xf numFmtId="0" fontId="10" fillId="0" borderId="0" xfId="2" applyFont="1" applyBorder="1" applyAlignment="1"/>
    <xf numFmtId="3" fontId="4" fillId="0" borderId="0" xfId="2" applyNumberFormat="1" applyFill="1" applyBorder="1" applyAlignment="1">
      <alignment horizontal="center"/>
    </xf>
    <xf numFmtId="2" fontId="4" fillId="0" borderId="0" xfId="29" applyNumberFormat="1" applyFill="1" applyBorder="1" applyAlignment="1">
      <alignment horizontal="center"/>
    </xf>
    <xf numFmtId="2" fontId="4" fillId="0" borderId="0" xfId="2" applyNumberFormat="1" applyFill="1" applyBorder="1" applyAlignment="1">
      <alignment horizontal="center"/>
    </xf>
    <xf numFmtId="187" fontId="4" fillId="0" borderId="0" xfId="2" applyNumberFormat="1" applyFont="1" applyFill="1" applyBorder="1" applyAlignment="1">
      <alignment horizontal="center"/>
    </xf>
    <xf numFmtId="165" fontId="4" fillId="0" borderId="0" xfId="2" applyNumberFormat="1" applyFill="1" applyBorder="1" applyAlignment="1">
      <alignment horizontal="center"/>
    </xf>
    <xf numFmtId="9" fontId="4" fillId="0" borderId="0" xfId="12" applyFill="1" applyBorder="1"/>
    <xf numFmtId="166" fontId="4" fillId="0" borderId="0" xfId="12" applyNumberFormat="1" applyFont="1" applyFill="1" applyBorder="1"/>
    <xf numFmtId="166" fontId="6" fillId="0" borderId="0" xfId="12" applyNumberFormat="1" applyFont="1" applyBorder="1"/>
    <xf numFmtId="0" fontId="4" fillId="0" borderId="0" xfId="2" applyBorder="1"/>
    <xf numFmtId="0" fontId="11" fillId="0" borderId="0" xfId="2" applyFont="1"/>
    <xf numFmtId="0" fontId="4" fillId="0" borderId="0" xfId="2" applyFont="1" applyBorder="1" applyAlignment="1">
      <alignment horizontal="center"/>
    </xf>
    <xf numFmtId="0" fontId="4" fillId="0" borderId="44" xfId="2" quotePrefix="1" applyFont="1" applyBorder="1" applyAlignment="1">
      <alignment horizontal="center"/>
    </xf>
    <xf numFmtId="0" fontId="4" fillId="0" borderId="30" xfId="2" applyFont="1" applyBorder="1" applyAlignment="1">
      <alignment horizontal="center"/>
    </xf>
    <xf numFmtId="0" fontId="4" fillId="0" borderId="30" xfId="2" applyFont="1" applyBorder="1"/>
    <xf numFmtId="0" fontId="6" fillId="0" borderId="1" xfId="2" applyFont="1" applyFill="1" applyBorder="1" applyAlignment="1">
      <alignment horizontal="center"/>
    </xf>
    <xf numFmtId="3" fontId="4" fillId="0" borderId="1" xfId="2" applyNumberFormat="1" applyFill="1" applyBorder="1" applyAlignment="1">
      <alignment horizontal="center"/>
    </xf>
    <xf numFmtId="2" fontId="4" fillId="0" borderId="1" xfId="29" applyNumberFormat="1" applyFill="1" applyBorder="1" applyAlignment="1">
      <alignment horizontal="center"/>
    </xf>
    <xf numFmtId="2" fontId="4" fillId="0" borderId="1" xfId="2" applyNumberFormat="1" applyFill="1" applyBorder="1" applyAlignment="1">
      <alignment horizontal="center"/>
    </xf>
    <xf numFmtId="187" fontId="4" fillId="0" borderId="1" xfId="2" applyNumberFormat="1" applyFont="1" applyFill="1" applyBorder="1" applyAlignment="1">
      <alignment horizontal="center"/>
    </xf>
    <xf numFmtId="165" fontId="4" fillId="0" borderId="1" xfId="2" applyNumberFormat="1" applyFill="1" applyBorder="1" applyAlignment="1">
      <alignment horizontal="center"/>
    </xf>
    <xf numFmtId="9" fontId="4" fillId="0" borderId="1" xfId="12" applyFill="1" applyBorder="1"/>
    <xf numFmtId="166" fontId="4" fillId="0" borderId="1" xfId="12" applyNumberFormat="1" applyFont="1" applyFill="1" applyBorder="1"/>
    <xf numFmtId="187" fontId="11" fillId="0" borderId="0" xfId="2" applyNumberFormat="1" applyFont="1" applyFill="1" applyBorder="1" applyAlignment="1">
      <alignment horizontal="center"/>
    </xf>
    <xf numFmtId="0" fontId="4" fillId="0" borderId="33" xfId="2" applyFill="1" applyBorder="1"/>
    <xf numFmtId="0" fontId="10" fillId="0" borderId="33" xfId="2" applyFont="1" applyFill="1" applyBorder="1" applyAlignment="1">
      <alignment horizontal="center"/>
    </xf>
    <xf numFmtId="0" fontId="10" fillId="0" borderId="4" xfId="2" applyFont="1" applyFill="1" applyBorder="1" applyAlignment="1">
      <alignment horizontal="center"/>
    </xf>
    <xf numFmtId="0" fontId="4" fillId="0" borderId="3" xfId="2" applyFill="1" applyBorder="1"/>
    <xf numFmtId="0" fontId="4" fillId="0" borderId="44" xfId="2" applyFill="1" applyBorder="1"/>
    <xf numFmtId="0" fontId="4" fillId="0" borderId="30" xfId="2" applyFill="1" applyBorder="1"/>
    <xf numFmtId="0" fontId="11" fillId="0" borderId="30" xfId="2" applyFont="1" applyFill="1" applyBorder="1" applyAlignment="1">
      <alignment horizontal="center"/>
    </xf>
    <xf numFmtId="0" fontId="4" fillId="0" borderId="1" xfId="2" quotePrefix="1" applyFont="1" applyFill="1" applyBorder="1" applyAlignment="1">
      <alignment horizontal="right"/>
    </xf>
    <xf numFmtId="0" fontId="4" fillId="0" borderId="1" xfId="2" applyFill="1" applyBorder="1" applyAlignment="1">
      <alignment horizontal="center"/>
    </xf>
    <xf numFmtId="0" fontId="4" fillId="0" borderId="1" xfId="2" applyFill="1" applyBorder="1"/>
    <xf numFmtId="0" fontId="4" fillId="0" borderId="45" xfId="2" applyFill="1" applyBorder="1"/>
    <xf numFmtId="0" fontId="6" fillId="0" borderId="0" xfId="2" applyFont="1" applyFill="1" applyBorder="1" applyAlignment="1">
      <alignment horizontal="center"/>
    </xf>
    <xf numFmtId="0" fontId="35" fillId="0" borderId="0" xfId="2" applyFont="1" applyAlignment="1">
      <alignment horizontal="left"/>
    </xf>
    <xf numFmtId="0" fontId="4" fillId="0" borderId="17" xfId="2" applyFont="1" applyBorder="1" applyAlignment="1">
      <alignment horizontal="center"/>
    </xf>
    <xf numFmtId="0" fontId="4" fillId="0" borderId="45" xfId="2" applyFont="1" applyBorder="1"/>
    <xf numFmtId="0" fontId="4" fillId="0" borderId="6" xfId="2" applyFont="1" applyBorder="1" applyAlignment="1">
      <alignment horizontal="center"/>
    </xf>
    <xf numFmtId="0" fontId="4" fillId="0" borderId="6" xfId="2" applyFont="1" applyBorder="1"/>
    <xf numFmtId="3" fontId="52" fillId="3" borderId="1" xfId="0" applyNumberFormat="1" applyFont="1" applyFill="1" applyBorder="1" applyAlignment="1">
      <alignment horizontal="center"/>
    </xf>
    <xf numFmtId="0" fontId="53" fillId="0" borderId="0" xfId="0" applyFont="1"/>
    <xf numFmtId="0" fontId="18" fillId="0" borderId="0" xfId="2" applyFont="1" applyAlignment="1">
      <alignment horizontal="center"/>
    </xf>
    <xf numFmtId="0" fontId="6" fillId="0" borderId="0" xfId="160" quotePrefix="1" applyFont="1" applyAlignment="1">
      <alignment horizontal="left"/>
    </xf>
    <xf numFmtId="0" fontId="6" fillId="0" borderId="0" xfId="160" applyFont="1" applyAlignment="1">
      <alignment horizontal="center"/>
    </xf>
    <xf numFmtId="0" fontId="4" fillId="0" borderId="0" xfId="160"/>
    <xf numFmtId="0" fontId="6" fillId="0" borderId="0" xfId="160" applyFont="1"/>
    <xf numFmtId="0" fontId="3" fillId="0" borderId="0" xfId="1" quotePrefix="1" applyAlignment="1">
      <alignment horizontal="right"/>
    </xf>
    <xf numFmtId="0" fontId="55" fillId="0" borderId="0" xfId="2" quotePrefix="1" applyFont="1" applyBorder="1" applyAlignment="1">
      <alignment horizontal="left"/>
    </xf>
    <xf numFmtId="0" fontId="0" fillId="0" borderId="0" xfId="0" applyBorder="1" applyAlignment="1">
      <alignment horizontal="right"/>
    </xf>
    <xf numFmtId="0" fontId="13" fillId="0" borderId="0" xfId="1" quotePrefix="1" applyFont="1" applyFill="1" applyAlignment="1">
      <alignment horizontal="right"/>
    </xf>
    <xf numFmtId="9" fontId="4" fillId="0" borderId="0" xfId="10" applyFont="1" applyAlignment="1">
      <alignment horizontal="center"/>
    </xf>
    <xf numFmtId="0" fontId="4" fillId="0" borderId="0" xfId="160" applyAlignment="1">
      <alignment horizontal="right"/>
    </xf>
    <xf numFmtId="3" fontId="4" fillId="0" borderId="1" xfId="160" applyNumberFormat="1" applyBorder="1" applyAlignment="1">
      <alignment horizontal="center"/>
    </xf>
    <xf numFmtId="3" fontId="4" fillId="0" borderId="0" xfId="160" applyNumberFormat="1" applyAlignment="1">
      <alignment horizontal="center"/>
    </xf>
    <xf numFmtId="0" fontId="4" fillId="0" borderId="0" xfId="160" quotePrefix="1" applyAlignment="1">
      <alignment horizontal="right"/>
    </xf>
    <xf numFmtId="39" fontId="4" fillId="0" borderId="1" xfId="160" applyNumberFormat="1" applyBorder="1" applyAlignment="1">
      <alignment horizontal="center"/>
    </xf>
    <xf numFmtId="0" fontId="4" fillId="0" borderId="0" xfId="160" applyAlignment="1">
      <alignment horizontal="left"/>
    </xf>
    <xf numFmtId="9" fontId="4" fillId="0" borderId="1" xfId="10" applyFont="1" applyBorder="1" applyAlignment="1">
      <alignment horizontal="center"/>
    </xf>
    <xf numFmtId="0" fontId="4" fillId="0" borderId="0" xfId="160" quotePrefix="1" applyAlignment="1">
      <alignment horizontal="left"/>
    </xf>
    <xf numFmtId="0" fontId="4" fillId="0" borderId="1" xfId="160" quotePrefix="1" applyBorder="1" applyAlignment="1">
      <alignment horizontal="center"/>
    </xf>
    <xf numFmtId="0" fontId="55" fillId="0" borderId="0" xfId="2" quotePrefix="1" applyFont="1" applyFill="1" applyBorder="1" applyAlignment="1">
      <alignment horizontal="left"/>
    </xf>
    <xf numFmtId="0" fontId="4" fillId="0" borderId="0" xfId="160" applyAlignment="1">
      <alignment horizontal="center"/>
    </xf>
    <xf numFmtId="9" fontId="11" fillId="0" borderId="0" xfId="10" applyFont="1" applyAlignment="1">
      <alignment horizontal="center"/>
    </xf>
    <xf numFmtId="0" fontId="4" fillId="0" borderId="1" xfId="4" applyFill="1" applyBorder="1" applyAlignment="1">
      <alignment horizontal="center"/>
    </xf>
    <xf numFmtId="0" fontId="6" fillId="0" borderId="0" xfId="4" quotePrefix="1" applyFont="1" applyFill="1" applyAlignment="1">
      <alignment horizontal="left"/>
    </xf>
    <xf numFmtId="0" fontId="8" fillId="0" borderId="0" xfId="5" quotePrefix="1" applyFont="1" applyFill="1" applyBorder="1" applyAlignment="1">
      <alignment horizontal="left"/>
    </xf>
    <xf numFmtId="0" fontId="4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left"/>
    </xf>
    <xf numFmtId="0" fontId="4" fillId="0" borderId="0" xfId="4" applyFill="1" applyAlignment="1">
      <alignment horizontal="center"/>
    </xf>
    <xf numFmtId="43" fontId="4" fillId="0" borderId="0" xfId="4" applyNumberFormat="1" applyFill="1"/>
    <xf numFmtId="168" fontId="4" fillId="0" borderId="0" xfId="7" applyNumberFormat="1" applyFill="1" applyAlignment="1">
      <alignment horizontal="centerContinuous"/>
    </xf>
    <xf numFmtId="0" fontId="4" fillId="0" borderId="0" xfId="4" quotePrefix="1" applyNumberFormat="1" applyFill="1" applyAlignment="1">
      <alignment horizontal="left"/>
    </xf>
    <xf numFmtId="37" fontId="6" fillId="0" borderId="1" xfId="4" applyNumberFormat="1" applyFont="1" applyFill="1" applyBorder="1" applyAlignment="1">
      <alignment horizontal="center"/>
    </xf>
    <xf numFmtId="9" fontId="51" fillId="0" borderId="1" xfId="3" applyFont="1" applyFill="1" applyBorder="1" applyAlignment="1">
      <alignment horizontal="center"/>
    </xf>
    <xf numFmtId="0" fontId="18" fillId="0" borderId="0" xfId="4" applyFont="1" applyFill="1" applyBorder="1"/>
    <xf numFmtId="0" fontId="4" fillId="0" borderId="0" xfId="9" quotePrefix="1" applyFill="1" applyBorder="1" applyAlignment="1">
      <alignment horizontal="center"/>
    </xf>
    <xf numFmtId="0" fontId="9" fillId="0" borderId="0" xfId="2" applyFont="1"/>
    <xf numFmtId="0" fontId="4" fillId="0" borderId="33" xfId="2" applyBorder="1"/>
    <xf numFmtId="0" fontId="4" fillId="0" borderId="15" xfId="2" applyBorder="1"/>
    <xf numFmtId="0" fontId="4" fillId="0" borderId="0" xfId="2" applyBorder="1" applyAlignment="1">
      <alignment horizontal="right"/>
    </xf>
    <xf numFmtId="0" fontId="9" fillId="0" borderId="0" xfId="2" quotePrefix="1" applyFont="1" applyAlignment="1">
      <alignment horizontal="right"/>
    </xf>
    <xf numFmtId="0" fontId="56" fillId="0" borderId="0" xfId="2" quotePrefix="1" applyFont="1" applyAlignment="1">
      <alignment horizontal="left"/>
    </xf>
    <xf numFmtId="170" fontId="4" fillId="0" borderId="0" xfId="52" applyNumberFormat="1" applyBorder="1"/>
    <xf numFmtId="0" fontId="4" fillId="0" borderId="3" xfId="2" quotePrefix="1" applyBorder="1" applyAlignment="1">
      <alignment horizontal="left"/>
    </xf>
    <xf numFmtId="3" fontId="4" fillId="0" borderId="33" xfId="2" applyNumberFormat="1" applyBorder="1" applyAlignment="1">
      <alignment horizontal="center"/>
    </xf>
    <xf numFmtId="0" fontId="4" fillId="0" borderId="33" xfId="2" applyBorder="1" applyAlignment="1">
      <alignment horizontal="center"/>
    </xf>
    <xf numFmtId="0" fontId="4" fillId="0" borderId="4" xfId="2" applyBorder="1" applyAlignment="1">
      <alignment horizontal="center"/>
    </xf>
    <xf numFmtId="0" fontId="4" fillId="0" borderId="44" xfId="2" quotePrefix="1" applyBorder="1" applyAlignment="1">
      <alignment horizontal="left"/>
    </xf>
    <xf numFmtId="165" fontId="4" fillId="0" borderId="0" xfId="2" applyNumberFormat="1" applyBorder="1" applyAlignment="1">
      <alignment horizontal="center"/>
    </xf>
    <xf numFmtId="0" fontId="4" fillId="0" borderId="0" xfId="2" quotePrefix="1" applyBorder="1" applyAlignment="1">
      <alignment horizontal="left"/>
    </xf>
    <xf numFmtId="2" fontId="4" fillId="0" borderId="0" xfId="2" applyNumberFormat="1" applyBorder="1" applyAlignment="1">
      <alignment horizontal="center"/>
    </xf>
    <xf numFmtId="2" fontId="4" fillId="0" borderId="30" xfId="2" applyNumberFormat="1" applyBorder="1" applyAlignment="1">
      <alignment horizontal="center"/>
    </xf>
    <xf numFmtId="0" fontId="4" fillId="0" borderId="46" xfId="2" quotePrefix="1" applyBorder="1" applyAlignment="1">
      <alignment horizontal="left"/>
    </xf>
    <xf numFmtId="3" fontId="4" fillId="0" borderId="15" xfId="2" applyNumberFormat="1" applyBorder="1" applyAlignment="1">
      <alignment horizontal="center"/>
    </xf>
    <xf numFmtId="0" fontId="4" fillId="0" borderId="15" xfId="2" quotePrefix="1" applyBorder="1" applyAlignment="1">
      <alignment horizontal="left"/>
    </xf>
    <xf numFmtId="4" fontId="4" fillId="0" borderId="15" xfId="2" applyNumberFormat="1" applyBorder="1" applyAlignment="1">
      <alignment horizontal="center"/>
    </xf>
    <xf numFmtId="4" fontId="4" fillId="0" borderId="17" xfId="2" applyNumberFormat="1" applyBorder="1" applyAlignment="1">
      <alignment horizontal="center"/>
    </xf>
    <xf numFmtId="0" fontId="57" fillId="0" borderId="0" xfId="2" applyFont="1"/>
    <xf numFmtId="0" fontId="11" fillId="0" borderId="0" xfId="2" applyFont="1" applyBorder="1" applyAlignment="1">
      <alignment horizontal="right"/>
    </xf>
    <xf numFmtId="0" fontId="11" fillId="0" borderId="1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4" fontId="11" fillId="0" borderId="0" xfId="2" applyNumberFormat="1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0" xfId="2" quotePrefix="1" applyFont="1" applyBorder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right"/>
    </xf>
    <xf numFmtId="3" fontId="4" fillId="0" borderId="0" xfId="11" applyNumberFormat="1" applyAlignment="1">
      <alignment horizontal="center"/>
    </xf>
    <xf numFmtId="0" fontId="56" fillId="0" borderId="0" xfId="2" applyFont="1" applyAlignment="1">
      <alignment horizontal="left"/>
    </xf>
    <xf numFmtId="0" fontId="11" fillId="0" borderId="0" xfId="2" applyFont="1" applyAlignment="1">
      <alignment horizontal="right"/>
    </xf>
    <xf numFmtId="166" fontId="11" fillId="0" borderId="0" xfId="11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9" fillId="0" borderId="31" xfId="2" applyFont="1" applyBorder="1"/>
    <xf numFmtId="0" fontId="4" fillId="0" borderId="0" xfId="2" applyBorder="1" applyAlignment="1">
      <alignment horizontal="center"/>
    </xf>
    <xf numFmtId="4" fontId="4" fillId="0" borderId="0" xfId="2" applyNumberFormat="1" applyBorder="1" applyAlignment="1">
      <alignment horizontal="center"/>
    </xf>
    <xf numFmtId="3" fontId="4" fillId="0" borderId="31" xfId="2" applyNumberFormat="1" applyBorder="1" applyAlignment="1">
      <alignment horizontal="center"/>
    </xf>
    <xf numFmtId="165" fontId="4" fillId="0" borderId="31" xfId="2" applyNumberFormat="1" applyBorder="1" applyAlignment="1">
      <alignment horizontal="center"/>
    </xf>
    <xf numFmtId="4" fontId="4" fillId="0" borderId="31" xfId="2" applyNumberFormat="1" applyBorder="1" applyAlignment="1">
      <alignment horizontal="center"/>
    </xf>
    <xf numFmtId="2" fontId="4" fillId="0" borderId="31" xfId="2" applyNumberFormat="1" applyBorder="1" applyAlignment="1">
      <alignment horizontal="center"/>
    </xf>
    <xf numFmtId="0" fontId="11" fillId="0" borderId="46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31" xfId="2" applyFont="1" applyBorder="1" applyAlignment="1">
      <alignment horizontal="center"/>
    </xf>
    <xf numFmtId="2" fontId="11" fillId="0" borderId="31" xfId="2" applyNumberFormat="1" applyFont="1" applyBorder="1" applyAlignment="1">
      <alignment horizontal="center"/>
    </xf>
    <xf numFmtId="0" fontId="1" fillId="0" borderId="0" xfId="164"/>
    <xf numFmtId="0" fontId="1" fillId="0" borderId="47" xfId="164" applyBorder="1"/>
    <xf numFmtId="0" fontId="1" fillId="0" borderId="48" xfId="164" applyBorder="1"/>
    <xf numFmtId="0" fontId="1" fillId="0" borderId="49" xfId="164" applyBorder="1"/>
    <xf numFmtId="0" fontId="1" fillId="0" borderId="50" xfId="164" applyBorder="1"/>
    <xf numFmtId="0" fontId="1" fillId="0" borderId="43" xfId="164" applyBorder="1"/>
    <xf numFmtId="0" fontId="1" fillId="0" borderId="51" xfId="164" applyBorder="1"/>
    <xf numFmtId="0" fontId="1" fillId="0" borderId="1" xfId="164" applyBorder="1"/>
    <xf numFmtId="0" fontId="1" fillId="0" borderId="8" xfId="164" applyBorder="1"/>
    <xf numFmtId="0" fontId="1" fillId="0" borderId="14" xfId="164" applyBorder="1"/>
    <xf numFmtId="0" fontId="1" fillId="0" borderId="42" xfId="164" applyBorder="1"/>
    <xf numFmtId="0" fontId="1" fillId="0" borderId="52" xfId="164" applyBorder="1"/>
    <xf numFmtId="0" fontId="1" fillId="0" borderId="6" xfId="164" applyBorder="1"/>
    <xf numFmtId="0" fontId="1" fillId="0" borderId="17" xfId="164" applyBorder="1"/>
    <xf numFmtId="0" fontId="1" fillId="0" borderId="53" xfId="164" applyBorder="1"/>
    <xf numFmtId="0" fontId="1" fillId="0" borderId="54" xfId="164" applyBorder="1"/>
    <xf numFmtId="0" fontId="1" fillId="0" borderId="55" xfId="164" applyBorder="1"/>
    <xf numFmtId="0" fontId="1" fillId="0" borderId="56" xfId="164" applyBorder="1"/>
    <xf numFmtId="0" fontId="1" fillId="0" borderId="13" xfId="164" applyBorder="1"/>
    <xf numFmtId="0" fontId="1" fillId="0" borderId="12" xfId="164" applyBorder="1"/>
    <xf numFmtId="0" fontId="1" fillId="0" borderId="11" xfId="164" applyBorder="1"/>
    <xf numFmtId="0" fontId="1" fillId="0" borderId="32" xfId="164" applyBorder="1"/>
    <xf numFmtId="0" fontId="1" fillId="0" borderId="35" xfId="164" applyBorder="1"/>
    <xf numFmtId="0" fontId="1" fillId="0" borderId="34" xfId="164" applyBorder="1"/>
    <xf numFmtId="0" fontId="1" fillId="0" borderId="57" xfId="164" applyBorder="1"/>
    <xf numFmtId="0" fontId="61" fillId="31" borderId="31" xfId="78" applyNumberFormat="1" applyFont="1" applyFill="1" applyBorder="1"/>
    <xf numFmtId="0" fontId="1" fillId="0" borderId="7" xfId="164" applyBorder="1"/>
    <xf numFmtId="0" fontId="61" fillId="31" borderId="58" xfId="78" applyNumberFormat="1" applyFont="1" applyFill="1" applyBorder="1"/>
    <xf numFmtId="0" fontId="1" fillId="0" borderId="0" xfId="164" applyFill="1"/>
    <xf numFmtId="0" fontId="1" fillId="0" borderId="51" xfId="164" applyFill="1" applyBorder="1"/>
    <xf numFmtId="0" fontId="1" fillId="0" borderId="46" xfId="164" applyBorder="1"/>
    <xf numFmtId="0" fontId="1" fillId="0" borderId="0" xfId="164" applyBorder="1"/>
    <xf numFmtId="0" fontId="61" fillId="0" borderId="0" xfId="78" applyNumberFormat="1" applyFont="1" applyFill="1" applyBorder="1"/>
    <xf numFmtId="0" fontId="1" fillId="0" borderId="52" xfId="164" applyFill="1" applyBorder="1"/>
    <xf numFmtId="0" fontId="1" fillId="0" borderId="59" xfId="164" applyBorder="1"/>
    <xf numFmtId="0" fontId="61" fillId="5" borderId="60" xfId="78" applyNumberFormat="1" applyFont="1" applyBorder="1"/>
    <xf numFmtId="0" fontId="1" fillId="31" borderId="13" xfId="164" applyFill="1" applyBorder="1"/>
    <xf numFmtId="0" fontId="1" fillId="31" borderId="31" xfId="164" applyFill="1" applyBorder="1"/>
    <xf numFmtId="0" fontId="61" fillId="31" borderId="61" xfId="78" applyNumberFormat="1" applyFont="1" applyFill="1" applyBorder="1"/>
    <xf numFmtId="0" fontId="1" fillId="0" borderId="62" xfId="164" applyBorder="1"/>
    <xf numFmtId="0" fontId="61" fillId="5" borderId="58" xfId="78" applyNumberFormat="1" applyFont="1" applyBorder="1"/>
    <xf numFmtId="188" fontId="4" fillId="3" borderId="1" xfId="9" applyNumberFormat="1" applyFill="1" applyBorder="1" applyAlignment="1">
      <alignment horizontal="center"/>
    </xf>
    <xf numFmtId="0" fontId="52" fillId="0" borderId="0" xfId="9" applyFont="1"/>
    <xf numFmtId="189" fontId="4" fillId="3" borderId="1" xfId="9" applyNumberFormat="1" applyFill="1" applyBorder="1" applyAlignment="1">
      <alignment horizontal="center"/>
    </xf>
    <xf numFmtId="0" fontId="29" fillId="0" borderId="11" xfId="113" applyFont="1" applyBorder="1" applyAlignment="1">
      <alignment horizontal="center"/>
    </xf>
    <xf numFmtId="0" fontId="29" fillId="0" borderId="12" xfId="113" applyFont="1" applyBorder="1" applyAlignment="1">
      <alignment horizontal="center"/>
    </xf>
    <xf numFmtId="0" fontId="29" fillId="0" borderId="13" xfId="113" applyFont="1" applyBorder="1" applyAlignment="1">
      <alignment horizontal="center"/>
    </xf>
    <xf numFmtId="0" fontId="6" fillId="2" borderId="11" xfId="9" applyFont="1" applyFill="1" applyBorder="1" applyAlignment="1">
      <alignment horizontal="center"/>
    </xf>
    <xf numFmtId="0" fontId="6" fillId="2" borderId="12" xfId="9" applyFont="1" applyFill="1" applyBorder="1" applyAlignment="1">
      <alignment horizontal="center"/>
    </xf>
    <xf numFmtId="0" fontId="6" fillId="2" borderId="13" xfId="9" applyFont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3" fontId="0" fillId="3" borderId="7" xfId="0" quotePrefix="1" applyNumberFormat="1" applyFill="1" applyBorder="1" applyAlignment="1">
      <alignment horizontal="center"/>
    </xf>
    <xf numFmtId="3" fontId="0" fillId="3" borderId="8" xfId="0" quotePrefix="1" applyNumberForma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60" fillId="30" borderId="11" xfId="163" applyFont="1" applyBorder="1" applyAlignment="1">
      <alignment horizontal="center"/>
    </xf>
    <xf numFmtId="0" fontId="60" fillId="30" borderId="12" xfId="163" applyFont="1" applyBorder="1" applyAlignment="1">
      <alignment horizontal="center"/>
    </xf>
    <xf numFmtId="0" fontId="60" fillId="30" borderId="13" xfId="163" applyFont="1" applyBorder="1" applyAlignment="1">
      <alignment horizontal="center"/>
    </xf>
    <xf numFmtId="0" fontId="59" fillId="10" borderId="11" xfId="145" applyFont="1" applyBorder="1" applyAlignment="1">
      <alignment horizontal="center"/>
    </xf>
    <xf numFmtId="0" fontId="59" fillId="10" borderId="12" xfId="145" applyFont="1" applyBorder="1" applyAlignment="1">
      <alignment horizontal="center"/>
    </xf>
    <xf numFmtId="0" fontId="59" fillId="10" borderId="13" xfId="145" applyFont="1" applyBorder="1" applyAlignment="1">
      <alignment horizontal="center"/>
    </xf>
    <xf numFmtId="0" fontId="6" fillId="5" borderId="11" xfId="78" applyNumberFormat="1" applyFont="1" applyBorder="1" applyAlignment="1">
      <alignment horizontal="center"/>
    </xf>
    <xf numFmtId="0" fontId="6" fillId="5" borderId="12" xfId="78" applyNumberFormat="1" applyFont="1" applyBorder="1" applyAlignment="1">
      <alignment horizontal="center"/>
    </xf>
    <xf numFmtId="0" fontId="6" fillId="5" borderId="13" xfId="78" applyNumberFormat="1" applyFont="1" applyBorder="1" applyAlignment="1">
      <alignment horizontal="center"/>
    </xf>
    <xf numFmtId="0" fontId="4" fillId="0" borderId="1" xfId="4" quotePrefix="1" applyFill="1" applyBorder="1" applyAlignment="1">
      <alignment horizontal="center"/>
    </xf>
    <xf numFmtId="0" fontId="4" fillId="0" borderId="1" xfId="4" applyFill="1" applyBorder="1" applyAlignment="1">
      <alignment horizontal="center"/>
    </xf>
    <xf numFmtId="0" fontId="6" fillId="0" borderId="7" xfId="4" applyFont="1" applyFill="1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10" fillId="0" borderId="44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30" xfId="2" applyFon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6" fillId="0" borderId="0" xfId="4" applyFont="1"/>
    <xf numFmtId="173" fontId="0" fillId="0" borderId="1" xfId="0" applyNumberFormat="1" applyBorder="1" applyAlignment="1">
      <alignment vertical="center"/>
    </xf>
    <xf numFmtId="0" fontId="62" fillId="0" borderId="0" xfId="0" applyFont="1"/>
    <xf numFmtId="0" fontId="12" fillId="0" borderId="0" xfId="4" applyFont="1" applyFill="1" applyAlignment="1">
      <alignment horizontal="right"/>
    </xf>
    <xf numFmtId="187" fontId="62" fillId="0" borderId="1" xfId="0" applyNumberFormat="1" applyFont="1" applyBorder="1" applyAlignment="1">
      <alignment vertical="center"/>
    </xf>
    <xf numFmtId="0" fontId="12" fillId="0" borderId="1" xfId="4" applyFont="1" applyFill="1" applyBorder="1" applyAlignment="1">
      <alignment horizontal="left"/>
    </xf>
  </cellXfs>
  <cellStyles count="194">
    <cellStyle name="20% - Accent1 2" xfId="116" xr:uid="{00000000-0005-0000-0000-000000000000}"/>
    <cellStyle name="20% - Accent2 2" xfId="117" xr:uid="{00000000-0005-0000-0000-000001000000}"/>
    <cellStyle name="20% - Accent3 2" xfId="118" xr:uid="{00000000-0005-0000-0000-000002000000}"/>
    <cellStyle name="20% - Accent4 2" xfId="119" xr:uid="{00000000-0005-0000-0000-000003000000}"/>
    <cellStyle name="20% - Accent5 2" xfId="120" xr:uid="{00000000-0005-0000-0000-000004000000}"/>
    <cellStyle name="20% - Accent6 2" xfId="121" xr:uid="{00000000-0005-0000-0000-000005000000}"/>
    <cellStyle name="40% - Accent1 2" xfId="122" xr:uid="{00000000-0005-0000-0000-000006000000}"/>
    <cellStyle name="40% - Accent2 2" xfId="123" xr:uid="{00000000-0005-0000-0000-000007000000}"/>
    <cellStyle name="40% - Accent3 2" xfId="124" xr:uid="{00000000-0005-0000-0000-000008000000}"/>
    <cellStyle name="40% - Accent4 2" xfId="125" xr:uid="{00000000-0005-0000-0000-000009000000}"/>
    <cellStyle name="40% - Accent5 2" xfId="126" xr:uid="{00000000-0005-0000-0000-00000A000000}"/>
    <cellStyle name="40% - Accent6 2" xfId="127" xr:uid="{00000000-0005-0000-0000-00000B000000}"/>
    <cellStyle name="60% - Accent1 2" xfId="128" xr:uid="{00000000-0005-0000-0000-00000C000000}"/>
    <cellStyle name="60% - Accent2 2" xfId="129" xr:uid="{00000000-0005-0000-0000-00000D000000}"/>
    <cellStyle name="60% - Accent3 2" xfId="130" xr:uid="{00000000-0005-0000-0000-00000E000000}"/>
    <cellStyle name="60% - Accent4 2" xfId="131" xr:uid="{00000000-0005-0000-0000-00000F000000}"/>
    <cellStyle name="60% - Accent5 2" xfId="132" xr:uid="{00000000-0005-0000-0000-000010000000}"/>
    <cellStyle name="60% - Accent6 2" xfId="133" xr:uid="{00000000-0005-0000-0000-000011000000}"/>
    <cellStyle name="Accent1 2" xfId="134" xr:uid="{00000000-0005-0000-0000-000012000000}"/>
    <cellStyle name="Accent2 2" xfId="135" xr:uid="{00000000-0005-0000-0000-000013000000}"/>
    <cellStyle name="Accent3 2" xfId="136" xr:uid="{00000000-0005-0000-0000-000014000000}"/>
    <cellStyle name="Accent4 2" xfId="137" xr:uid="{00000000-0005-0000-0000-000015000000}"/>
    <cellStyle name="Accent5 2" xfId="138" xr:uid="{00000000-0005-0000-0000-000016000000}"/>
    <cellStyle name="Accent6 2" xfId="139" xr:uid="{00000000-0005-0000-0000-000017000000}"/>
    <cellStyle name="Active" xfId="13" xr:uid="{00000000-0005-0000-0000-000018000000}"/>
    <cellStyle name="Active 2" xfId="14" xr:uid="{00000000-0005-0000-0000-000019000000}"/>
    <cellStyle name="Active 3" xfId="15" xr:uid="{00000000-0005-0000-0000-00001A000000}"/>
    <cellStyle name="Bad 2" xfId="140" xr:uid="{00000000-0005-0000-0000-00001B000000}"/>
    <cellStyle name="BOLD" xfId="16" xr:uid="{00000000-0005-0000-0000-00001C000000}"/>
    <cellStyle name="BOLD 2" xfId="17" xr:uid="{00000000-0005-0000-0000-00001D000000}"/>
    <cellStyle name="BOLD 3" xfId="18" xr:uid="{00000000-0005-0000-0000-00001E000000}"/>
    <cellStyle name="Calculation 2" xfId="141" xr:uid="{00000000-0005-0000-0000-00001F000000}"/>
    <cellStyle name="CASH1" xfId="19" xr:uid="{00000000-0005-0000-0000-000020000000}"/>
    <cellStyle name="CASH2" xfId="20" xr:uid="{00000000-0005-0000-0000-000021000000}"/>
    <cellStyle name="CellBody" xfId="21" xr:uid="{00000000-0005-0000-0000-000022000000}"/>
    <cellStyle name="CellHead" xfId="22" xr:uid="{00000000-0005-0000-0000-000023000000}"/>
    <cellStyle name="Check Cell 2" xfId="142" xr:uid="{00000000-0005-0000-0000-000024000000}"/>
    <cellStyle name="Comma [1]" xfId="23" xr:uid="{00000000-0005-0000-0000-000025000000}"/>
    <cellStyle name="Comma [1] 2" xfId="24" xr:uid="{00000000-0005-0000-0000-000026000000}"/>
    <cellStyle name="Comma [1] 3" xfId="25" xr:uid="{00000000-0005-0000-0000-000027000000}"/>
    <cellStyle name="Comma [2]" xfId="26" xr:uid="{00000000-0005-0000-0000-000028000000}"/>
    <cellStyle name="Comma [2] 2" xfId="27" xr:uid="{00000000-0005-0000-0000-000029000000}"/>
    <cellStyle name="Comma [2] 3" xfId="28" xr:uid="{00000000-0005-0000-0000-00002A000000}"/>
    <cellStyle name="Comma 10" xfId="29" xr:uid="{00000000-0005-0000-0000-00002B000000}"/>
    <cellStyle name="Comma 11" xfId="30" xr:uid="{00000000-0005-0000-0000-00002C000000}"/>
    <cellStyle name="Comma 12" xfId="31" xr:uid="{00000000-0005-0000-0000-00002D000000}"/>
    <cellStyle name="Comma 2" xfId="32" xr:uid="{00000000-0005-0000-0000-00002E000000}"/>
    <cellStyle name="Comma 2 2" xfId="33" xr:uid="{00000000-0005-0000-0000-00002F000000}"/>
    <cellStyle name="Comma 3" xfId="34" xr:uid="{00000000-0005-0000-0000-000030000000}"/>
    <cellStyle name="Comma 4" xfId="35" xr:uid="{00000000-0005-0000-0000-000031000000}"/>
    <cellStyle name="Comma 4 2" xfId="143" xr:uid="{00000000-0005-0000-0000-000032000000}"/>
    <cellStyle name="Comma 5" xfId="36" xr:uid="{00000000-0005-0000-0000-000033000000}"/>
    <cellStyle name="Comma 6" xfId="37" xr:uid="{00000000-0005-0000-0000-000034000000}"/>
    <cellStyle name="Comma 7" xfId="38" xr:uid="{00000000-0005-0000-0000-000035000000}"/>
    <cellStyle name="Comma 8" xfId="39" xr:uid="{00000000-0005-0000-0000-000036000000}"/>
    <cellStyle name="Comma 9" xfId="40" xr:uid="{00000000-0005-0000-0000-000037000000}"/>
    <cellStyle name="Comma_Chiller Partload &amp; VFD 2-28-11" xfId="7" xr:uid="{00000000-0005-0000-0000-000038000000}"/>
    <cellStyle name="Comma0" xfId="41" xr:uid="{00000000-0005-0000-0000-000039000000}"/>
    <cellStyle name="Comma0 2" xfId="42" xr:uid="{00000000-0005-0000-0000-00003A000000}"/>
    <cellStyle name="Comma0 3" xfId="43" xr:uid="{00000000-0005-0000-0000-00003B000000}"/>
    <cellStyle name="Comma0_Sheet1" xfId="111" xr:uid="{00000000-0005-0000-0000-00003C000000}"/>
    <cellStyle name="Costs" xfId="44" xr:uid="{00000000-0005-0000-0000-00003D000000}"/>
    <cellStyle name="Currency" xfId="110" builtinId="4"/>
    <cellStyle name="Currency [2]" xfId="45" xr:uid="{00000000-0005-0000-0000-00003F000000}"/>
    <cellStyle name="Currency [2] 2" xfId="46" xr:uid="{00000000-0005-0000-0000-000040000000}"/>
    <cellStyle name="Currency [2] 3" xfId="47" xr:uid="{00000000-0005-0000-0000-000041000000}"/>
    <cellStyle name="Currency 10" xfId="48" xr:uid="{00000000-0005-0000-0000-000042000000}"/>
    <cellStyle name="Currency 11" xfId="49" xr:uid="{00000000-0005-0000-0000-000043000000}"/>
    <cellStyle name="Currency 12" xfId="50" xr:uid="{00000000-0005-0000-0000-000044000000}"/>
    <cellStyle name="Currency 13" xfId="51" xr:uid="{00000000-0005-0000-0000-000045000000}"/>
    <cellStyle name="Currency 14" xfId="165" xr:uid="{00000000-0005-0000-0000-000046000000}"/>
    <cellStyle name="Currency 15" xfId="166" xr:uid="{00000000-0005-0000-0000-000047000000}"/>
    <cellStyle name="Currency 16" xfId="167" xr:uid="{00000000-0005-0000-0000-000048000000}"/>
    <cellStyle name="Currency 17" xfId="168" xr:uid="{00000000-0005-0000-0000-000049000000}"/>
    <cellStyle name="Currency 18" xfId="169" xr:uid="{00000000-0005-0000-0000-00004A000000}"/>
    <cellStyle name="Currency 19" xfId="170" xr:uid="{00000000-0005-0000-0000-00004B000000}"/>
    <cellStyle name="Currency 2" xfId="52" xr:uid="{00000000-0005-0000-0000-00004C000000}"/>
    <cellStyle name="Currency 20" xfId="171" xr:uid="{00000000-0005-0000-0000-00004D000000}"/>
    <cellStyle name="Currency 21" xfId="172" xr:uid="{00000000-0005-0000-0000-00004E000000}"/>
    <cellStyle name="Currency 22" xfId="173" xr:uid="{00000000-0005-0000-0000-00004F000000}"/>
    <cellStyle name="Currency 23" xfId="174" xr:uid="{00000000-0005-0000-0000-000050000000}"/>
    <cellStyle name="Currency 3" xfId="53" xr:uid="{00000000-0005-0000-0000-000051000000}"/>
    <cellStyle name="Currency 4" xfId="54" xr:uid="{00000000-0005-0000-0000-000052000000}"/>
    <cellStyle name="Currency 5" xfId="55" xr:uid="{00000000-0005-0000-0000-000053000000}"/>
    <cellStyle name="Currency 6" xfId="56" xr:uid="{00000000-0005-0000-0000-000054000000}"/>
    <cellStyle name="Currency 7" xfId="57" xr:uid="{00000000-0005-0000-0000-000055000000}"/>
    <cellStyle name="Currency 8" xfId="58" xr:uid="{00000000-0005-0000-0000-000056000000}"/>
    <cellStyle name="Currency 9" xfId="59" xr:uid="{00000000-0005-0000-0000-000057000000}"/>
    <cellStyle name="Currency_Chiller Partload &amp; VFD 2-28-11" xfId="8" xr:uid="{00000000-0005-0000-0000-000058000000}"/>
    <cellStyle name="Currency0" xfId="60" xr:uid="{00000000-0005-0000-0000-000059000000}"/>
    <cellStyle name="Currency0 2" xfId="61" xr:uid="{00000000-0005-0000-0000-00005A000000}"/>
    <cellStyle name="Currency0 3" xfId="62" xr:uid="{00000000-0005-0000-0000-00005B000000}"/>
    <cellStyle name="date" xfId="63" xr:uid="{00000000-0005-0000-0000-00005C000000}"/>
    <cellStyle name="date 2" xfId="64" xr:uid="{00000000-0005-0000-0000-00005D000000}"/>
    <cellStyle name="date 3" xfId="65" xr:uid="{00000000-0005-0000-0000-00005E000000}"/>
    <cellStyle name="Date_Sheet1" xfId="112" xr:uid="{00000000-0005-0000-0000-00005F000000}"/>
    <cellStyle name="Date-day" xfId="66" xr:uid="{00000000-0005-0000-0000-000060000000}"/>
    <cellStyle name="Date-month" xfId="67" xr:uid="{00000000-0005-0000-0000-000061000000}"/>
    <cellStyle name="Date-time" xfId="68" xr:uid="{00000000-0005-0000-0000-000062000000}"/>
    <cellStyle name="Excel Built-in Comma_UNION" xfId="69" xr:uid="{00000000-0005-0000-0000-000063000000}"/>
    <cellStyle name="Excel Built-in Currency_UNION" xfId="70" xr:uid="{00000000-0005-0000-0000-000064000000}"/>
    <cellStyle name="Excel Built-in Normal_UNION" xfId="71" xr:uid="{00000000-0005-0000-0000-000065000000}"/>
    <cellStyle name="Explanatory Text 2" xfId="144" xr:uid="{00000000-0005-0000-0000-000066000000}"/>
    <cellStyle name="Exponent" xfId="72" xr:uid="{00000000-0005-0000-0000-000067000000}"/>
    <cellStyle name="Exponent 2" xfId="73" xr:uid="{00000000-0005-0000-0000-000068000000}"/>
    <cellStyle name="Exponent 3" xfId="74" xr:uid="{00000000-0005-0000-0000-000069000000}"/>
    <cellStyle name="Fixed" xfId="75" xr:uid="{00000000-0005-0000-0000-00006A000000}"/>
    <cellStyle name="Fixed 2" xfId="76" xr:uid="{00000000-0005-0000-0000-00006B000000}"/>
    <cellStyle name="Fixed 3" xfId="77" xr:uid="{00000000-0005-0000-0000-00006C000000}"/>
    <cellStyle name="Good 2" xfId="145" xr:uid="{00000000-0005-0000-0000-00006D000000}"/>
    <cellStyle name="Grey" xfId="78" xr:uid="{00000000-0005-0000-0000-00006E000000}"/>
    <cellStyle name="Heading 1 2" xfId="146" xr:uid="{00000000-0005-0000-0000-00006F000000}"/>
    <cellStyle name="Heading 2 2" xfId="147" xr:uid="{00000000-0005-0000-0000-000070000000}"/>
    <cellStyle name="Heading 3 2" xfId="148" xr:uid="{00000000-0005-0000-0000-000071000000}"/>
    <cellStyle name="Heading 4 2" xfId="149" xr:uid="{00000000-0005-0000-0000-000072000000}"/>
    <cellStyle name="Input [yellow]" xfId="79" xr:uid="{00000000-0005-0000-0000-000073000000}"/>
    <cellStyle name="Input 2" xfId="150" xr:uid="{00000000-0005-0000-0000-000074000000}"/>
    <cellStyle name="Input 3" xfId="151" xr:uid="{00000000-0005-0000-0000-000075000000}"/>
    <cellStyle name="KW" xfId="80" xr:uid="{00000000-0005-0000-0000-000076000000}"/>
    <cellStyle name="KWH" xfId="81" xr:uid="{00000000-0005-0000-0000-000077000000}"/>
    <cellStyle name="Linked Cell 2" xfId="152" xr:uid="{00000000-0005-0000-0000-000078000000}"/>
    <cellStyle name="Milliers [0]_EDYAN" xfId="82" xr:uid="{00000000-0005-0000-0000-000079000000}"/>
    <cellStyle name="Milliers_EDYAN" xfId="83" xr:uid="{00000000-0005-0000-0000-00007A000000}"/>
    <cellStyle name="Monétaire [0]_EDYAN" xfId="84" xr:uid="{00000000-0005-0000-0000-00007B000000}"/>
    <cellStyle name="Monétaire_EDYAN" xfId="85" xr:uid="{00000000-0005-0000-0000-00007C000000}"/>
    <cellStyle name="Neutral" xfId="163" builtinId="28"/>
    <cellStyle name="Neutral 2" xfId="153" xr:uid="{00000000-0005-0000-0000-00007E000000}"/>
    <cellStyle name="no dec" xfId="86" xr:uid="{00000000-0005-0000-0000-00007F000000}"/>
    <cellStyle name="Normal" xfId="0" builtinId="0"/>
    <cellStyle name="Normal - Style1" xfId="87" xr:uid="{00000000-0005-0000-0000-000081000000}"/>
    <cellStyle name="Normal 10" xfId="175" xr:uid="{00000000-0005-0000-0000-000082000000}"/>
    <cellStyle name="Normal 11" xfId="176" xr:uid="{00000000-0005-0000-0000-000083000000}"/>
    <cellStyle name="Normal 12" xfId="177" xr:uid="{00000000-0005-0000-0000-000084000000}"/>
    <cellStyle name="Normal 13" xfId="178" xr:uid="{00000000-0005-0000-0000-000085000000}"/>
    <cellStyle name="Normal 14" xfId="179" xr:uid="{00000000-0005-0000-0000-000086000000}"/>
    <cellStyle name="Normal 15" xfId="180" xr:uid="{00000000-0005-0000-0000-000087000000}"/>
    <cellStyle name="Normal 16" xfId="181" xr:uid="{00000000-0005-0000-0000-000088000000}"/>
    <cellStyle name="Normal 17" xfId="182" xr:uid="{00000000-0005-0000-0000-000089000000}"/>
    <cellStyle name="Normal 2" xfId="2" xr:uid="{00000000-0005-0000-0000-00008A000000}"/>
    <cellStyle name="Normal 2 2" xfId="88" xr:uid="{00000000-0005-0000-0000-00008B000000}"/>
    <cellStyle name="Normal 2 3" xfId="1" xr:uid="{00000000-0005-0000-0000-00008C000000}"/>
    <cellStyle name="Normal 3" xfId="9" xr:uid="{00000000-0005-0000-0000-00008D000000}"/>
    <cellStyle name="Normal 4" xfId="89" xr:uid="{00000000-0005-0000-0000-00008E000000}"/>
    <cellStyle name="Normal 4 2" xfId="154" xr:uid="{00000000-0005-0000-0000-00008F000000}"/>
    <cellStyle name="Normal 5" xfId="90" xr:uid="{00000000-0005-0000-0000-000090000000}"/>
    <cellStyle name="Normal 6" xfId="164" xr:uid="{00000000-0005-0000-0000-000091000000}"/>
    <cellStyle name="Normal 6 2" xfId="160" xr:uid="{00000000-0005-0000-0000-000092000000}"/>
    <cellStyle name="Normal 7" xfId="161" xr:uid="{00000000-0005-0000-0000-000093000000}"/>
    <cellStyle name="Normal 8" xfId="183" xr:uid="{00000000-0005-0000-0000-000094000000}"/>
    <cellStyle name="Normal 9" xfId="91" xr:uid="{00000000-0005-0000-0000-000095000000}"/>
    <cellStyle name="Normal_A" xfId="5" xr:uid="{00000000-0005-0000-0000-000097000000}"/>
    <cellStyle name="Normal_Chiller Partload &amp; VFD 2-28-11" xfId="4" xr:uid="{00000000-0005-0000-0000-000098000000}"/>
    <cellStyle name="Normal_HW Pump VFD v1" xfId="114" xr:uid="{00000000-0005-0000-0000-000099000000}"/>
    <cellStyle name="Normal_Sheet2" xfId="113" xr:uid="{00000000-0005-0000-0000-00009C000000}"/>
    <cellStyle name="Note 2" xfId="155" xr:uid="{00000000-0005-0000-0000-00009E000000}"/>
    <cellStyle name="Output 2" xfId="156" xr:uid="{00000000-0005-0000-0000-00009F000000}"/>
    <cellStyle name="Percent" xfId="10" builtinId="5"/>
    <cellStyle name="Percent [0]" xfId="92" xr:uid="{00000000-0005-0000-0000-0000A1000000}"/>
    <cellStyle name="Percent [1]" xfId="93" xr:uid="{00000000-0005-0000-0000-0000A2000000}"/>
    <cellStyle name="Percent [2]" xfId="94" xr:uid="{00000000-0005-0000-0000-0000A3000000}"/>
    <cellStyle name="Percent [2] 2" xfId="95" xr:uid="{00000000-0005-0000-0000-0000A4000000}"/>
    <cellStyle name="Percent [2] 3" xfId="96" xr:uid="{00000000-0005-0000-0000-0000A5000000}"/>
    <cellStyle name="Percent 10" xfId="12" xr:uid="{00000000-0005-0000-0000-0000A6000000}"/>
    <cellStyle name="Percent 11" xfId="97" xr:uid="{00000000-0005-0000-0000-0000A7000000}"/>
    <cellStyle name="Percent 12" xfId="98" xr:uid="{00000000-0005-0000-0000-0000A8000000}"/>
    <cellStyle name="Percent 13" xfId="99" xr:uid="{00000000-0005-0000-0000-0000A9000000}"/>
    <cellStyle name="Percent 14" xfId="184" xr:uid="{00000000-0005-0000-0000-0000AA000000}"/>
    <cellStyle name="Percent 15" xfId="162" xr:uid="{00000000-0005-0000-0000-0000AB000000}"/>
    <cellStyle name="Percent 16" xfId="185" xr:uid="{00000000-0005-0000-0000-0000AC000000}"/>
    <cellStyle name="Percent 17" xfId="186" xr:uid="{00000000-0005-0000-0000-0000AD000000}"/>
    <cellStyle name="Percent 18" xfId="187" xr:uid="{00000000-0005-0000-0000-0000AE000000}"/>
    <cellStyle name="Percent 19" xfId="188" xr:uid="{00000000-0005-0000-0000-0000AF000000}"/>
    <cellStyle name="Percent 2" xfId="11" xr:uid="{00000000-0005-0000-0000-0000B0000000}"/>
    <cellStyle name="Percent 2 2" xfId="3" xr:uid="{00000000-0005-0000-0000-0000B1000000}"/>
    <cellStyle name="Percent 20" xfId="189" xr:uid="{00000000-0005-0000-0000-0000B2000000}"/>
    <cellStyle name="Percent 21" xfId="190" xr:uid="{00000000-0005-0000-0000-0000B3000000}"/>
    <cellStyle name="Percent 22" xfId="191" xr:uid="{00000000-0005-0000-0000-0000B4000000}"/>
    <cellStyle name="Percent 23" xfId="192" xr:uid="{00000000-0005-0000-0000-0000B5000000}"/>
    <cellStyle name="Percent 24" xfId="193" xr:uid="{00000000-0005-0000-0000-0000B6000000}"/>
    <cellStyle name="Percent 3" xfId="100" xr:uid="{00000000-0005-0000-0000-0000B7000000}"/>
    <cellStyle name="Percent 4" xfId="101" xr:uid="{00000000-0005-0000-0000-0000B8000000}"/>
    <cellStyle name="Percent 4 2" xfId="102" xr:uid="{00000000-0005-0000-0000-0000B9000000}"/>
    <cellStyle name="Percent 5" xfId="103" xr:uid="{00000000-0005-0000-0000-0000BA000000}"/>
    <cellStyle name="Percent 6" xfId="104" xr:uid="{00000000-0005-0000-0000-0000BB000000}"/>
    <cellStyle name="Percent 7" xfId="105" xr:uid="{00000000-0005-0000-0000-0000BC000000}"/>
    <cellStyle name="Percent 8" xfId="106" xr:uid="{00000000-0005-0000-0000-0000BD000000}"/>
    <cellStyle name="Percent 9" xfId="107" xr:uid="{00000000-0005-0000-0000-0000BE000000}"/>
    <cellStyle name="Percent_Chiller Partload &amp; VFD 2-28-11" xfId="6" xr:uid="{00000000-0005-0000-0000-0000BF000000}"/>
    <cellStyle name="Percent_HW Pump VFD v1" xfId="115" xr:uid="{00000000-0005-0000-0000-0000C0000000}"/>
    <cellStyle name="Sch#" xfId="108" xr:uid="{00000000-0005-0000-0000-0000C1000000}"/>
    <cellStyle name="style" xfId="109" xr:uid="{00000000-0005-0000-0000-0000C2000000}"/>
    <cellStyle name="Title 2" xfId="157" xr:uid="{00000000-0005-0000-0000-0000C3000000}"/>
    <cellStyle name="TOTAL 2" xfId="158" xr:uid="{00000000-0005-0000-0000-0000C4000000}"/>
    <cellStyle name="Warning Text 2" xfId="159" xr:uid="{00000000-0005-0000-0000-0000C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ve\optimized\Optimized\Jobs\Johnson%20Controls%20Work\GSA\Calcs\Calcs%20Original\Water\Syracuse%20Wa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ANSING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ve\optimized\Proj_in\30\331305\08.%20Reports;%20Notes;%20Calcs;%20Sketches\CEA-Phase2\1\MOTOR-PS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M%20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ve1\C\Optimized\Jobs\Johnson%20Controls%20Work\Liberty%20CSD\BID\Energy%20Savings%20and%20Costing\HS\h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ic\d\Strategic\Energy%20Services\Jobs\Jobs%202000\Blue%20Hill%20Cogeneration\GeneratorCost$Dies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troduction"/>
      <sheetName val="Utility Rates"/>
      <sheetName val="Attachment A"/>
      <sheetName val="Inputs &amp; Assumptions"/>
      <sheetName val="Work Area 1"/>
      <sheetName val="Work Area 2 (graphs)"/>
      <sheetName val="Outputs"/>
    </sheetNames>
    <sheetDataSet>
      <sheetData sheetId="0"/>
      <sheetData sheetId="1">
        <row r="3">
          <cell r="C3" t="str">
            <v>F E M P</v>
          </cell>
        </row>
      </sheetData>
      <sheetData sheetId="2">
        <row r="3">
          <cell r="C3" t="str">
            <v>ENERGY UTILITY RATE WORKAREA</v>
          </cell>
        </row>
      </sheetData>
      <sheetData sheetId="3">
        <row r="3">
          <cell r="C3" t="str">
            <v>SAVEnergy Action Plans</v>
          </cell>
        </row>
      </sheetData>
      <sheetData sheetId="4">
        <row r="6">
          <cell r="F6">
            <v>1</v>
          </cell>
        </row>
      </sheetData>
      <sheetData sheetId="5">
        <row r="3">
          <cell r="A3" t="str">
            <v>CT</v>
          </cell>
        </row>
      </sheetData>
      <sheetData sheetId="6">
        <row r="3">
          <cell r="C3">
            <v>1073.5924355931688</v>
          </cell>
          <cell r="D3">
            <v>-163.0874303204192</v>
          </cell>
          <cell r="E3">
            <v>82.58332287684992</v>
          </cell>
        </row>
        <row r="4">
          <cell r="C4">
            <v>319.55232688624591</v>
          </cell>
          <cell r="D4">
            <v>36382.678477133508</v>
          </cell>
          <cell r="E4">
            <v>806.04717451204817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6">
          <cell r="B16">
            <v>0</v>
          </cell>
          <cell r="C16">
            <v>-35000</v>
          </cell>
          <cell r="D16">
            <v>-18519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5.4056539738906872</v>
          </cell>
          <cell r="C17">
            <v>-30078.125</v>
          </cell>
          <cell r="D17">
            <v>179880.55979640258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10.811307947781374</v>
          </cell>
          <cell r="C18">
            <v>-25156.25</v>
          </cell>
          <cell r="D18">
            <v>378280.11959280516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16.216961921672063</v>
          </cell>
          <cell r="C19">
            <v>-20234.375</v>
          </cell>
          <cell r="D19">
            <v>576679.67938920774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B20">
            <v>21.622615895562749</v>
          </cell>
          <cell r="C20">
            <v>-15312.5</v>
          </cell>
          <cell r="D20">
            <v>775079.23918561032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27.028269869453435</v>
          </cell>
          <cell r="C21">
            <v>-10390.625</v>
          </cell>
          <cell r="D21">
            <v>973478.79898201278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32.433923843344125</v>
          </cell>
          <cell r="C22">
            <v>-5468.75</v>
          </cell>
          <cell r="D22">
            <v>1171878.3587784155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37.839577817234812</v>
          </cell>
          <cell r="C23">
            <v>-546.875</v>
          </cell>
          <cell r="D23">
            <v>1370277.9185748179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43.245231791125498</v>
          </cell>
          <cell r="C24">
            <v>4375</v>
          </cell>
          <cell r="D24">
            <v>1568677.4783712206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By School"/>
      <sheetName val="All Savings"/>
      <sheetName val="Admin"/>
      <sheetName val="Bus"/>
      <sheetName val="HSMS"/>
      <sheetName val="JHE"/>
      <sheetName val="BCE"/>
      <sheetName val="SE"/>
      <sheetName val="KE"/>
      <sheetName val="LANS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n"/>
      <sheetName val="LOOKUP"/>
      <sheetName val="MOTOR"/>
      <sheetName val="SUMMARY"/>
      <sheetName val="cost"/>
      <sheetName val="summary (2)"/>
    </sheetNames>
    <sheetDataSet>
      <sheetData sheetId="0"/>
      <sheetData sheetId="1"/>
      <sheetData sheetId="2" refreshError="1">
        <row r="10">
          <cell r="C10" t="str">
            <v>101-CEP-4</v>
          </cell>
        </row>
        <row r="11">
          <cell r="C11" t="str">
            <v>101-CEP-5</v>
          </cell>
        </row>
        <row r="12">
          <cell r="C12" t="str">
            <v>101-SAF-1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M 12"/>
      <sheetName val="Insulate Pipes"/>
      <sheetName val="Utility Summary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 School"/>
      <sheetName val="FIM 9"/>
      <sheetName val="Electric"/>
      <sheetName val="Fossil"/>
      <sheetName val="FIM 1"/>
      <sheetName val="FIM 1 Audit"/>
      <sheetName val="FIM 3"/>
      <sheetName val="FIM 4"/>
      <sheetName val="FIM 6"/>
      <sheetName val="FIM 7"/>
      <sheetName val="FIM 8"/>
      <sheetName val="FIM 8a"/>
      <sheetName val="FIM 8b"/>
      <sheetName val="FIM 11"/>
      <sheetName val="FIM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-year Lease"/>
      <sheetName val="Project Report"/>
      <sheetName val="SUM-COST"/>
      <sheetName val="ECM #1"/>
      <sheetName val="ECM #2"/>
      <sheetName val="ECM #3"/>
      <sheetName val="ECM #4"/>
      <sheetName val="ECM #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/>
  </sheetViews>
  <sheetFormatPr defaultRowHeight="13.2"/>
  <cols>
    <col min="2" max="2" width="51.44140625" customWidth="1"/>
    <col min="4" max="10" width="15.6640625" customWidth="1"/>
  </cols>
  <sheetData>
    <row r="1" spans="1:10" ht="13.8" thickBot="1"/>
    <row r="2" spans="1:10" ht="20.100000000000001" customHeight="1" thickBot="1">
      <c r="A2" s="106"/>
      <c r="B2" s="106"/>
      <c r="C2" s="363" t="s">
        <v>128</v>
      </c>
      <c r="D2" s="364"/>
      <c r="E2" s="364"/>
      <c r="F2" s="364"/>
      <c r="G2" s="364"/>
      <c r="H2" s="364"/>
      <c r="I2" s="364"/>
      <c r="J2" s="365"/>
    </row>
    <row r="3" spans="1:10" ht="20.100000000000001" customHeight="1" thickBot="1">
      <c r="A3" s="107" t="s">
        <v>129</v>
      </c>
      <c r="B3" s="108" t="s">
        <v>130</v>
      </c>
      <c r="C3" s="109" t="s">
        <v>123</v>
      </c>
      <c r="D3" s="110" t="s">
        <v>63</v>
      </c>
      <c r="E3" s="111" t="s">
        <v>126</v>
      </c>
      <c r="F3" s="109" t="s">
        <v>31</v>
      </c>
      <c r="G3" s="111" t="s">
        <v>126</v>
      </c>
      <c r="H3" s="109" t="s">
        <v>124</v>
      </c>
      <c r="I3" s="111" t="s">
        <v>126</v>
      </c>
      <c r="J3" s="132" t="s">
        <v>127</v>
      </c>
    </row>
    <row r="4" spans="1:10" ht="20.100000000000001" customHeight="1" thickTop="1">
      <c r="A4" s="112"/>
      <c r="B4" s="113"/>
      <c r="C4" s="114"/>
      <c r="D4" s="115"/>
      <c r="E4" s="116"/>
      <c r="F4" s="117"/>
      <c r="G4" s="116"/>
      <c r="H4" s="118"/>
      <c r="I4" s="116"/>
      <c r="J4" s="119"/>
    </row>
    <row r="5" spans="1:10" ht="20.100000000000001" customHeight="1">
      <c r="A5" s="112"/>
      <c r="B5" s="113"/>
      <c r="C5" s="114"/>
      <c r="D5" s="120"/>
      <c r="E5" s="116"/>
      <c r="F5" s="117"/>
      <c r="G5" s="116"/>
      <c r="H5" s="118"/>
      <c r="I5" s="116"/>
      <c r="J5" s="119"/>
    </row>
    <row r="6" spans="1:10" ht="20.100000000000001" customHeight="1">
      <c r="A6" s="121"/>
      <c r="B6" s="122"/>
      <c r="C6" s="114"/>
      <c r="D6" s="120"/>
      <c r="E6" s="116"/>
      <c r="F6" s="117"/>
      <c r="G6" s="116"/>
      <c r="H6" s="118"/>
      <c r="I6" s="116"/>
      <c r="J6" s="119"/>
    </row>
    <row r="7" spans="1:10" ht="20.100000000000001" customHeight="1">
      <c r="A7" s="121"/>
      <c r="B7" s="122"/>
      <c r="C7" s="114"/>
      <c r="D7" s="115"/>
      <c r="E7" s="116"/>
      <c r="F7" s="118"/>
      <c r="G7" s="116"/>
      <c r="H7" s="123"/>
      <c r="I7" s="116"/>
      <c r="J7" s="119"/>
    </row>
    <row r="8" spans="1:10" ht="20.100000000000001" customHeight="1">
      <c r="A8" s="121"/>
      <c r="B8" s="122"/>
      <c r="C8" s="114"/>
      <c r="D8" s="115"/>
      <c r="E8" s="116"/>
      <c r="F8" s="118"/>
      <c r="G8" s="116"/>
      <c r="H8" s="123"/>
      <c r="I8" s="116"/>
      <c r="J8" s="119"/>
    </row>
    <row r="9" spans="1:10" ht="20.100000000000001" customHeight="1">
      <c r="A9" s="121"/>
      <c r="B9" s="122"/>
      <c r="C9" s="114"/>
      <c r="D9" s="115"/>
      <c r="E9" s="116"/>
      <c r="F9" s="118"/>
      <c r="G9" s="116"/>
      <c r="H9" s="123"/>
      <c r="I9" s="116"/>
      <c r="J9" s="119"/>
    </row>
    <row r="10" spans="1:10" ht="20.100000000000001" customHeight="1">
      <c r="A10" s="124"/>
      <c r="B10" s="125"/>
      <c r="C10" s="114"/>
      <c r="D10" s="115"/>
      <c r="E10" s="116"/>
      <c r="F10" s="118"/>
      <c r="G10" s="116"/>
      <c r="H10" s="123"/>
      <c r="I10" s="116"/>
      <c r="J10" s="119"/>
    </row>
    <row r="11" spans="1:10" ht="20.100000000000001" customHeight="1">
      <c r="A11" s="124"/>
      <c r="B11" s="122"/>
      <c r="C11" s="114"/>
      <c r="D11" s="115"/>
      <c r="E11" s="116"/>
      <c r="F11" s="118"/>
      <c r="G11" s="116"/>
      <c r="H11" s="123"/>
      <c r="I11" s="116"/>
      <c r="J11" s="119"/>
    </row>
    <row r="12" spans="1:10" ht="20.100000000000001" customHeight="1">
      <c r="A12" s="124"/>
      <c r="B12" s="122"/>
      <c r="C12" s="114"/>
      <c r="D12" s="115"/>
      <c r="E12" s="116"/>
      <c r="F12" s="118"/>
      <c r="G12" s="116"/>
      <c r="H12" s="123"/>
      <c r="I12" s="116"/>
      <c r="J12" s="119"/>
    </row>
    <row r="13" spans="1:10" ht="20.100000000000001" customHeight="1">
      <c r="A13" s="124"/>
      <c r="B13" s="122"/>
      <c r="C13" s="114"/>
      <c r="D13" s="115"/>
      <c r="E13" s="116"/>
      <c r="F13" s="118"/>
      <c r="G13" s="116"/>
      <c r="H13" s="123"/>
      <c r="I13" s="116"/>
      <c r="J13" s="119"/>
    </row>
    <row r="14" spans="1:10" ht="20.100000000000001" customHeight="1">
      <c r="A14" s="124"/>
      <c r="B14" s="122"/>
      <c r="C14" s="114"/>
      <c r="D14" s="115"/>
      <c r="E14" s="116"/>
      <c r="F14" s="118"/>
      <c r="G14" s="116"/>
      <c r="H14" s="123"/>
      <c r="I14" s="116"/>
      <c r="J14" s="119"/>
    </row>
    <row r="15" spans="1:10" ht="20.100000000000001" customHeight="1">
      <c r="A15" s="124"/>
      <c r="B15" s="122"/>
      <c r="C15" s="114"/>
      <c r="D15" s="115"/>
      <c r="E15" s="116"/>
      <c r="F15" s="118"/>
      <c r="G15" s="116"/>
      <c r="H15" s="123"/>
      <c r="I15" s="116"/>
      <c r="J15" s="119"/>
    </row>
    <row r="16" spans="1:10" ht="20.100000000000001" customHeight="1">
      <c r="A16" s="124"/>
      <c r="B16" s="122"/>
      <c r="C16" s="114"/>
      <c r="D16" s="115"/>
      <c r="E16" s="116"/>
      <c r="F16" s="118"/>
      <c r="G16" s="116"/>
      <c r="H16" s="123"/>
      <c r="I16" s="116"/>
      <c r="J16" s="119"/>
    </row>
    <row r="17" spans="1:10" ht="20.100000000000001" customHeight="1">
      <c r="A17" s="124"/>
      <c r="B17" s="122"/>
      <c r="C17" s="114"/>
      <c r="D17" s="115"/>
      <c r="E17" s="116"/>
      <c r="F17" s="118"/>
      <c r="G17" s="116"/>
      <c r="H17" s="123"/>
      <c r="I17" s="116"/>
      <c r="J17" s="119"/>
    </row>
    <row r="18" spans="1:10" ht="20.100000000000001" customHeight="1">
      <c r="A18" s="124"/>
      <c r="B18" s="122"/>
      <c r="C18" s="114"/>
      <c r="D18" s="115"/>
      <c r="E18" s="116"/>
      <c r="F18" s="118"/>
      <c r="G18" s="116"/>
      <c r="H18" s="123"/>
      <c r="I18" s="116"/>
      <c r="J18" s="119"/>
    </row>
    <row r="19" spans="1:10" ht="20.100000000000001" customHeight="1" thickBot="1">
      <c r="A19" s="124"/>
      <c r="B19" s="122"/>
      <c r="C19" s="114"/>
      <c r="D19" s="115"/>
      <c r="E19" s="116"/>
      <c r="F19" s="118"/>
      <c r="G19" s="116"/>
      <c r="H19" s="123"/>
      <c r="I19" s="116"/>
      <c r="J19" s="119"/>
    </row>
    <row r="20" spans="1:10" ht="20.100000000000001" customHeight="1" thickTop="1" thickBot="1">
      <c r="A20" s="126"/>
      <c r="B20" s="127" t="s">
        <v>125</v>
      </c>
      <c r="C20" s="128"/>
      <c r="D20" s="129"/>
      <c r="E20" s="130"/>
      <c r="F20" s="131"/>
      <c r="G20" s="130"/>
      <c r="H20" s="131"/>
      <c r="I20" s="130"/>
      <c r="J20" s="130"/>
    </row>
  </sheetData>
  <mergeCells count="1">
    <mergeCell ref="C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S31"/>
  <sheetViews>
    <sheetView workbookViewId="0">
      <selection activeCell="F37" sqref="F37"/>
    </sheetView>
  </sheetViews>
  <sheetFormatPr defaultRowHeight="13.2"/>
  <cols>
    <col min="4" max="8" width="11" customWidth="1"/>
  </cols>
  <sheetData>
    <row r="1" spans="2:19">
      <c r="O1" s="3"/>
      <c r="P1" s="4"/>
      <c r="Q1" s="5"/>
      <c r="R1" s="5"/>
      <c r="S1" s="5"/>
    </row>
    <row r="2" spans="2:19" ht="13.5" customHeight="1">
      <c r="B2" s="261"/>
      <c r="C2" s="262" t="s">
        <v>222</v>
      </c>
      <c r="D2" s="16"/>
      <c r="E2" s="16"/>
      <c r="F2" s="16"/>
      <c r="G2" s="263"/>
      <c r="H2" s="16"/>
      <c r="I2" s="264"/>
      <c r="J2" s="16"/>
      <c r="K2" s="16"/>
      <c r="L2" s="16"/>
      <c r="M2" s="16"/>
      <c r="N2" s="16"/>
      <c r="O2" s="3"/>
      <c r="P2" s="8"/>
      <c r="Q2" s="5"/>
      <c r="R2" s="5"/>
      <c r="S2" s="5"/>
    </row>
    <row r="3" spans="2:19" ht="13.5" customHeight="1">
      <c r="B3" s="5"/>
      <c r="C3" s="383" t="s">
        <v>292</v>
      </c>
      <c r="D3" s="384"/>
      <c r="E3" s="63" t="s">
        <v>38</v>
      </c>
      <c r="F3" s="16"/>
      <c r="G3" s="263"/>
      <c r="H3" s="16"/>
      <c r="I3" s="264"/>
      <c r="J3" s="16"/>
      <c r="K3" s="16"/>
      <c r="L3" s="16"/>
      <c r="M3" s="16"/>
      <c r="N3" s="16"/>
      <c r="S3" s="16"/>
    </row>
    <row r="4" spans="2:19" ht="13.5" customHeight="1">
      <c r="B4" s="9"/>
      <c r="C4" s="16"/>
      <c r="D4" s="16"/>
      <c r="E4" s="18"/>
      <c r="F4" s="16"/>
      <c r="G4" s="263"/>
      <c r="H4" s="16"/>
      <c r="I4" s="16"/>
      <c r="J4" s="16"/>
      <c r="K4" s="16"/>
      <c r="L4" s="16"/>
      <c r="M4" s="16"/>
      <c r="N4" s="16"/>
      <c r="S4" s="16"/>
    </row>
    <row r="5" spans="2:19" ht="13.5" customHeight="1">
      <c r="B5" s="10"/>
      <c r="C5" s="21" t="s">
        <v>9</v>
      </c>
      <c r="D5" s="42">
        <v>1100</v>
      </c>
      <c r="E5" s="16"/>
      <c r="F5" s="16"/>
      <c r="G5" s="263"/>
      <c r="H5" s="16"/>
      <c r="I5" s="264"/>
      <c r="J5" s="16"/>
      <c r="K5" s="16"/>
      <c r="L5" s="16"/>
      <c r="M5" s="16"/>
      <c r="N5" s="16"/>
      <c r="S5" s="16"/>
    </row>
    <row r="6" spans="2:19" ht="13.5" customHeight="1">
      <c r="B6" s="11"/>
      <c r="C6" s="24" t="s">
        <v>11</v>
      </c>
      <c r="D6" s="42">
        <v>1100</v>
      </c>
      <c r="E6" s="16"/>
      <c r="F6" s="16"/>
      <c r="G6" s="16"/>
      <c r="H6" s="16"/>
      <c r="I6" s="264"/>
      <c r="J6" s="16"/>
      <c r="K6" s="16"/>
      <c r="L6" s="16"/>
      <c r="M6" s="16"/>
      <c r="N6" s="16"/>
      <c r="S6" s="16"/>
    </row>
    <row r="7" spans="2:19" ht="13.5" customHeight="1">
      <c r="B7" s="11"/>
      <c r="C7" s="24"/>
      <c r="D7" s="59"/>
      <c r="E7" s="16"/>
      <c r="F7" s="266"/>
      <c r="G7" s="265" t="s">
        <v>223</v>
      </c>
      <c r="H7" s="16"/>
      <c r="I7" s="264"/>
      <c r="J7" s="16"/>
      <c r="K7" s="16"/>
      <c r="L7" s="16"/>
      <c r="M7" s="16"/>
      <c r="N7" s="16"/>
      <c r="S7" s="16"/>
    </row>
    <row r="8" spans="2:19" ht="13.5" customHeight="1">
      <c r="B8" s="12"/>
      <c r="C8" s="28"/>
      <c r="D8" s="16"/>
      <c r="E8" s="16"/>
      <c r="F8" s="16"/>
      <c r="G8" s="269">
        <v>55</v>
      </c>
      <c r="H8" s="16"/>
      <c r="I8" s="264"/>
      <c r="J8" s="16"/>
      <c r="K8" s="16"/>
      <c r="L8" s="16"/>
      <c r="M8" s="16"/>
      <c r="N8" s="16"/>
      <c r="S8" s="16"/>
    </row>
    <row r="9" spans="2:19" ht="13.5" customHeight="1">
      <c r="B9" s="13"/>
      <c r="C9" s="31" t="s">
        <v>16</v>
      </c>
      <c r="D9" s="31"/>
      <c r="E9" s="31"/>
      <c r="F9" s="16"/>
      <c r="G9" s="16"/>
      <c r="H9" s="16"/>
      <c r="I9" s="264"/>
      <c r="J9" s="16"/>
      <c r="K9" s="16"/>
      <c r="L9" s="16"/>
      <c r="M9" s="16"/>
      <c r="N9" s="16"/>
      <c r="S9" s="31"/>
    </row>
    <row r="10" spans="2:19" ht="13.5" customHeight="1">
      <c r="B10" s="13"/>
      <c r="C10" s="32" t="s">
        <v>17</v>
      </c>
      <c r="D10" s="49"/>
      <c r="E10" s="62" t="s">
        <v>37</v>
      </c>
      <c r="F10" s="16"/>
      <c r="G10" s="16"/>
      <c r="H10" s="16"/>
      <c r="I10" s="264"/>
      <c r="J10" s="16"/>
      <c r="K10" s="16"/>
      <c r="L10" s="16"/>
      <c r="M10" s="16"/>
      <c r="N10" s="16"/>
      <c r="S10" s="31"/>
    </row>
    <row r="11" spans="2:19" ht="13.5" customHeight="1">
      <c r="B11" s="13"/>
      <c r="C11" s="32"/>
      <c r="D11" s="32"/>
      <c r="E11" s="32"/>
      <c r="F11" s="16"/>
      <c r="G11" s="16"/>
      <c r="H11" s="16"/>
      <c r="I11" s="267"/>
      <c r="J11" s="16"/>
      <c r="K11" s="16"/>
      <c r="L11" s="16"/>
      <c r="M11" s="16"/>
      <c r="N11" s="16"/>
      <c r="S11" s="32"/>
    </row>
    <row r="12" spans="2:19" ht="13.5" customHeight="1">
      <c r="B12" s="13"/>
      <c r="C12" s="32"/>
      <c r="D12" s="32"/>
      <c r="E12" s="32"/>
      <c r="F12" s="16"/>
      <c r="G12" s="16"/>
      <c r="H12" s="16"/>
      <c r="I12" s="16"/>
      <c r="J12" s="16"/>
      <c r="K12" s="16"/>
      <c r="L12" s="16"/>
      <c r="M12" s="16"/>
      <c r="N12" s="16"/>
      <c r="S12" s="32"/>
    </row>
    <row r="13" spans="2:19" ht="13.5" customHeight="1">
      <c r="B13" s="13"/>
      <c r="C13" s="32" t="s">
        <v>19</v>
      </c>
      <c r="D13" s="50">
        <v>72</v>
      </c>
      <c r="E13" s="31"/>
      <c r="F13" s="16"/>
      <c r="G13" s="16"/>
      <c r="H13" s="271"/>
      <c r="I13" s="31"/>
      <c r="J13" s="16"/>
      <c r="K13" s="16"/>
      <c r="L13" s="16"/>
      <c r="M13" s="16"/>
      <c r="N13" s="16"/>
      <c r="S13" s="32"/>
    </row>
    <row r="14" spans="2:19" ht="13.5" customHeight="1">
      <c r="B14" s="13"/>
      <c r="C14" s="31"/>
      <c r="D14" s="34" t="s">
        <v>21</v>
      </c>
      <c r="E14" s="38">
        <v>72</v>
      </c>
      <c r="F14" s="31"/>
      <c r="G14" s="16"/>
      <c r="H14" s="272" t="s">
        <v>224</v>
      </c>
      <c r="I14" s="272"/>
      <c r="J14" s="16"/>
      <c r="K14" s="16"/>
      <c r="L14" s="16"/>
      <c r="M14" s="16"/>
      <c r="N14" s="16"/>
      <c r="S14" s="32"/>
    </row>
    <row r="15" spans="2:19" ht="13.5" customHeight="1">
      <c r="B15" s="13"/>
      <c r="C15" s="31"/>
      <c r="D15" s="34" t="s">
        <v>24</v>
      </c>
      <c r="E15" s="48">
        <v>78</v>
      </c>
      <c r="F15" s="31"/>
      <c r="G15" s="16"/>
      <c r="H15" s="169" t="s">
        <v>18</v>
      </c>
      <c r="I15" s="16"/>
      <c r="J15" s="16"/>
      <c r="K15" s="16"/>
      <c r="L15" s="16"/>
      <c r="M15" s="16"/>
      <c r="N15" s="16"/>
      <c r="S15" s="32"/>
    </row>
    <row r="16" spans="2:19" ht="13.5" customHeight="1">
      <c r="B16" s="13"/>
      <c r="C16" s="31"/>
      <c r="D16" s="37" t="s">
        <v>26</v>
      </c>
      <c r="E16" s="38">
        <v>72</v>
      </c>
      <c r="F16" s="31"/>
      <c r="G16" s="16"/>
      <c r="H16" s="42">
        <v>501120</v>
      </c>
      <c r="I16" s="16"/>
      <c r="J16" s="16"/>
      <c r="K16" s="16"/>
      <c r="L16" s="16"/>
      <c r="M16" s="16"/>
      <c r="N16" s="16"/>
      <c r="S16" s="32"/>
    </row>
    <row r="17" spans="2:19" ht="13.5" customHeight="1">
      <c r="B17" s="13"/>
      <c r="C17" s="40"/>
      <c r="D17" s="37" t="s">
        <v>29</v>
      </c>
      <c r="E17" s="38">
        <v>78</v>
      </c>
      <c r="F17" s="31"/>
      <c r="G17" s="16"/>
      <c r="H17" s="16"/>
      <c r="I17" s="16"/>
      <c r="J17" s="16"/>
      <c r="K17" s="16"/>
      <c r="L17" s="16"/>
      <c r="M17" s="16"/>
      <c r="N17" s="16"/>
      <c r="S17" s="31"/>
    </row>
    <row r="18" spans="2:19" ht="13.5" customHeight="1">
      <c r="B18" s="261"/>
      <c r="C18" s="262"/>
      <c r="D18" s="16"/>
      <c r="E18" s="31"/>
      <c r="F18" s="31"/>
      <c r="G18" s="16"/>
      <c r="H18" s="16"/>
      <c r="I18" s="16"/>
      <c r="J18" s="16"/>
      <c r="K18" s="16"/>
      <c r="L18" s="16"/>
      <c r="M18" s="16"/>
      <c r="N18" s="16"/>
      <c r="O18" s="13"/>
      <c r="P18" s="31"/>
      <c r="Q18" s="14"/>
      <c r="R18" s="14"/>
      <c r="S18" s="31"/>
    </row>
    <row r="19" spans="2:19" ht="13.5" customHeight="1">
      <c r="B19" s="261"/>
      <c r="C19" s="262"/>
      <c r="D19" s="16"/>
      <c r="F19" s="31"/>
      <c r="G19" s="16"/>
      <c r="H19" s="16"/>
      <c r="I19" s="16"/>
      <c r="J19" s="16"/>
      <c r="K19" s="16"/>
      <c r="L19" s="16"/>
      <c r="M19" s="31"/>
      <c r="N19" s="16"/>
      <c r="O19" s="13"/>
      <c r="P19" s="40"/>
      <c r="S19" s="31"/>
    </row>
    <row r="20" spans="2:19" ht="13.5" customHeight="1">
      <c r="B20" s="261"/>
      <c r="C20" s="31"/>
      <c r="D20" s="17" t="s">
        <v>41</v>
      </c>
      <c r="E20" s="16"/>
      <c r="F20" s="31"/>
      <c r="G20" s="16"/>
      <c r="H20" s="16"/>
      <c r="I20" s="16"/>
      <c r="J20" s="16"/>
      <c r="K20" s="16"/>
      <c r="L20" s="16"/>
      <c r="M20" s="31"/>
      <c r="N20" s="16"/>
      <c r="O20" s="13"/>
      <c r="S20" s="31"/>
    </row>
    <row r="21" spans="2:19" ht="13.5" customHeight="1">
      <c r="B21" s="31"/>
      <c r="C21" s="14"/>
      <c r="D21" s="20"/>
      <c r="E21" s="260" t="s">
        <v>8</v>
      </c>
      <c r="F21" s="31"/>
      <c r="G21" s="16"/>
      <c r="H21" s="16"/>
      <c r="I21" s="16"/>
      <c r="J21" s="16"/>
      <c r="K21" s="16"/>
      <c r="L21" s="16"/>
      <c r="M21" s="16"/>
      <c r="N21" s="16"/>
      <c r="S21" s="14"/>
    </row>
    <row r="22" spans="2:19" ht="13.5" customHeight="1">
      <c r="B22" s="31"/>
      <c r="C22" s="14"/>
      <c r="D22" s="22" t="s">
        <v>10</v>
      </c>
      <c r="E22" s="23">
        <v>0.57999999999999996</v>
      </c>
      <c r="F22" s="31"/>
      <c r="G22" s="16"/>
      <c r="H22" s="16"/>
      <c r="I22" s="16"/>
      <c r="J22" s="16"/>
      <c r="K22" s="16"/>
      <c r="L22" s="16"/>
      <c r="M22" s="16"/>
      <c r="N22" s="16"/>
    </row>
    <row r="23" spans="2:19" ht="13.5" customHeight="1">
      <c r="B23" s="31"/>
      <c r="C23" s="14"/>
      <c r="D23" s="16"/>
      <c r="F23" s="31"/>
      <c r="G23" s="16"/>
      <c r="H23" s="268"/>
      <c r="I23" s="22"/>
      <c r="J23" s="16"/>
      <c r="K23" s="16"/>
      <c r="L23" s="16"/>
      <c r="M23" s="16"/>
      <c r="N23" s="16"/>
    </row>
    <row r="24" spans="2:19" ht="13.5" customHeight="1">
      <c r="C24" s="33" t="s">
        <v>20</v>
      </c>
      <c r="D24" s="14"/>
      <c r="E24" s="16"/>
    </row>
    <row r="25" spans="2:19" ht="13.5" customHeight="1">
      <c r="C25" s="22" t="s">
        <v>22</v>
      </c>
      <c r="D25" s="45">
        <v>0.1279333574027976</v>
      </c>
      <c r="E25" s="16" t="s">
        <v>23</v>
      </c>
    </row>
    <row r="26" spans="2:19" ht="13.5" customHeight="1">
      <c r="D26" s="64" t="s">
        <v>40</v>
      </c>
    </row>
    <row r="27" spans="2:19" ht="13.5" customHeight="1">
      <c r="C27" s="35" t="s">
        <v>22</v>
      </c>
      <c r="D27" s="45"/>
      <c r="E27" s="36" t="s">
        <v>25</v>
      </c>
    </row>
    <row r="28" spans="2:19" ht="13.5" customHeight="1">
      <c r="C28" s="39" t="s">
        <v>27</v>
      </c>
      <c r="D28" s="46"/>
      <c r="E28" s="31" t="s">
        <v>28</v>
      </c>
    </row>
    <row r="29" spans="2:19" ht="13.5" customHeight="1"/>
    <row r="30" spans="2:19" ht="13.5" customHeight="1"/>
    <row r="31" spans="2:19" ht="13.5" customHeight="1">
      <c r="D31" s="34" t="s">
        <v>225</v>
      </c>
      <c r="E31" s="270"/>
    </row>
  </sheetData>
  <mergeCells count="1">
    <mergeCell ref="C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J31"/>
  <sheetViews>
    <sheetView zoomScale="115" zoomScaleNormal="115" workbookViewId="0">
      <selection activeCell="K27" sqref="K27"/>
    </sheetView>
  </sheetViews>
  <sheetFormatPr defaultRowHeight="13.2"/>
  <cols>
    <col min="4" max="6" width="9.109375" customWidth="1"/>
    <col min="9" max="10" width="0" hidden="1" customWidth="1"/>
    <col min="14" max="14" width="0" hidden="1" customWidth="1"/>
  </cols>
  <sheetData>
    <row r="2" spans="2:10">
      <c r="B2" s="69"/>
      <c r="C2" s="193" t="s">
        <v>238</v>
      </c>
      <c r="D2" s="69"/>
      <c r="E2" s="69"/>
      <c r="F2" s="69"/>
      <c r="G2" s="69"/>
      <c r="H2" s="69"/>
      <c r="I2" s="69"/>
      <c r="J2" s="69"/>
    </row>
    <row r="3" spans="2:10" ht="13.8" thickBot="1">
      <c r="B3" s="69"/>
      <c r="C3" s="69"/>
      <c r="D3" s="69"/>
      <c r="E3" s="204"/>
      <c r="F3" s="204"/>
      <c r="G3" s="204"/>
      <c r="H3" s="204"/>
      <c r="I3" s="276"/>
      <c r="J3" s="204"/>
    </row>
    <row r="4" spans="2:10" ht="13.8" thickBot="1">
      <c r="B4" s="273" t="s">
        <v>20</v>
      </c>
      <c r="C4" s="69"/>
      <c r="D4" s="69"/>
      <c r="E4" s="277" t="s">
        <v>226</v>
      </c>
      <c r="F4" s="308">
        <v>2</v>
      </c>
      <c r="G4" s="204"/>
      <c r="H4" s="278" t="s">
        <v>227</v>
      </c>
      <c r="I4" s="204"/>
      <c r="J4" s="279"/>
    </row>
    <row r="5" spans="2:10" ht="13.8" thickBot="1">
      <c r="B5" s="286" t="s">
        <v>228</v>
      </c>
      <c r="C5" s="204"/>
      <c r="D5" s="204"/>
      <c r="E5" s="311">
        <v>16200</v>
      </c>
      <c r="F5" s="204"/>
      <c r="G5" s="204"/>
      <c r="H5" s="204"/>
      <c r="I5" s="309" t="s">
        <v>51</v>
      </c>
      <c r="J5" s="309" t="s">
        <v>67</v>
      </c>
    </row>
    <row r="6" spans="2:10" ht="13.8" thickBot="1">
      <c r="B6" s="286" t="s">
        <v>229</v>
      </c>
      <c r="C6" s="204"/>
      <c r="D6" s="204"/>
      <c r="E6" s="312">
        <f>+E7/3413</f>
        <v>3.5452680925871669</v>
      </c>
      <c r="F6" s="204"/>
      <c r="G6" s="286" t="s">
        <v>230</v>
      </c>
      <c r="H6" s="204"/>
      <c r="I6" s="287"/>
      <c r="J6" s="314">
        <f>12000/1530</f>
        <v>7.8431372549019605</v>
      </c>
    </row>
    <row r="7" spans="2:10" ht="13.8" thickBot="1">
      <c r="B7" s="286" t="s">
        <v>231</v>
      </c>
      <c r="C7" s="204"/>
      <c r="D7" s="204"/>
      <c r="E7" s="311">
        <v>12100</v>
      </c>
      <c r="F7" s="204"/>
      <c r="G7" s="286" t="s">
        <v>232</v>
      </c>
      <c r="H7" s="204"/>
      <c r="I7" s="313">
        <v>1.62</v>
      </c>
      <c r="J7" s="310"/>
    </row>
    <row r="8" spans="2:10">
      <c r="B8" s="69"/>
      <c r="C8" s="294" t="s">
        <v>233</v>
      </c>
      <c r="D8" s="69"/>
      <c r="E8" s="69"/>
      <c r="F8" s="278" t="s">
        <v>234</v>
      </c>
      <c r="G8" s="69"/>
      <c r="H8" s="69"/>
      <c r="I8" s="69"/>
      <c r="J8" s="295" t="s">
        <v>235</v>
      </c>
    </row>
    <row r="9" spans="2:10" ht="13.8" thickBot="1">
      <c r="B9" s="296" t="s">
        <v>236</v>
      </c>
      <c r="C9" s="316">
        <v>-15</v>
      </c>
      <c r="D9" s="316">
        <v>0</v>
      </c>
      <c r="E9" s="316">
        <v>17</v>
      </c>
      <c r="F9" s="316">
        <v>35</v>
      </c>
      <c r="G9" s="316">
        <v>47</v>
      </c>
      <c r="H9" s="316">
        <v>62</v>
      </c>
      <c r="I9" s="297"/>
      <c r="J9" s="298">
        <f>+E7/(I7*3413)</f>
        <v>2.188437094189609</v>
      </c>
    </row>
    <row r="10" spans="2:10" ht="13.8" thickBot="1">
      <c r="B10" s="315" t="s">
        <v>122</v>
      </c>
      <c r="C10" s="317">
        <f>E10-(G10-E10)</f>
        <v>4100</v>
      </c>
      <c r="D10" s="317"/>
      <c r="E10" s="317">
        <v>12100</v>
      </c>
      <c r="F10" s="317"/>
      <c r="G10" s="317">
        <v>20100</v>
      </c>
      <c r="H10" s="317"/>
      <c r="I10" s="297"/>
      <c r="J10" s="300"/>
    </row>
    <row r="11" spans="2:10" ht="13.8" thickBot="1">
      <c r="B11" s="315" t="s">
        <v>123</v>
      </c>
      <c r="C11" s="317">
        <f>E11-(G11-E11)</f>
        <v>1.0900000000000003</v>
      </c>
      <c r="D11" s="317"/>
      <c r="E11" s="317">
        <v>1.62</v>
      </c>
      <c r="F11" s="317"/>
      <c r="G11" s="317">
        <v>2.15</v>
      </c>
      <c r="H11" s="317"/>
      <c r="I11" s="297"/>
      <c r="J11" s="300"/>
    </row>
    <row r="12" spans="2:10" ht="13.8" thickBot="1">
      <c r="B12" s="315" t="s">
        <v>237</v>
      </c>
      <c r="C12" s="318">
        <f>+C10/(C11*3413)</f>
        <v>1.1021001728415634</v>
      </c>
      <c r="D12" s="318"/>
      <c r="E12" s="318">
        <f>+E10/(E11*3413)</f>
        <v>2.188437094189609</v>
      </c>
      <c r="F12" s="318"/>
      <c r="G12" s="318">
        <f>+G10/(G11*3413)</f>
        <v>2.7391846496637346</v>
      </c>
      <c r="H12" s="318"/>
      <c r="I12" s="297"/>
      <c r="J12" s="300"/>
    </row>
    <row r="13" spans="2:10" ht="13.8" thickBot="1">
      <c r="B13" s="69"/>
      <c r="C13" s="69"/>
      <c r="D13" s="69"/>
      <c r="E13" s="69"/>
      <c r="F13" s="69"/>
      <c r="G13" s="69"/>
      <c r="H13" s="278"/>
      <c r="I13" s="69"/>
      <c r="J13" s="69"/>
    </row>
    <row r="14" spans="2:10" ht="13.8" thickBot="1">
      <c r="B14" s="301" t="s">
        <v>30</v>
      </c>
      <c r="C14" s="69"/>
      <c r="D14" s="69"/>
      <c r="E14" s="302" t="str">
        <f>+E4</f>
        <v>Qty. of Units</v>
      </c>
      <c r="F14" s="308">
        <f>+F4</f>
        <v>2</v>
      </c>
      <c r="G14" s="204"/>
      <c r="H14" s="278"/>
      <c r="I14" s="204"/>
      <c r="J14" s="279"/>
    </row>
    <row r="15" spans="2:10">
      <c r="B15" s="280" t="s">
        <v>228</v>
      </c>
      <c r="C15" s="274"/>
      <c r="D15" s="274"/>
      <c r="E15" s="281">
        <v>16200</v>
      </c>
      <c r="F15" s="204"/>
      <c r="G15" s="274"/>
      <c r="H15" s="274"/>
      <c r="I15" s="282" t="s">
        <v>51</v>
      </c>
      <c r="J15" s="283" t="s">
        <v>67</v>
      </c>
    </row>
    <row r="16" spans="2:10">
      <c r="B16" s="284" t="s">
        <v>229</v>
      </c>
      <c r="C16" s="204"/>
      <c r="D16" s="204"/>
      <c r="E16" s="285">
        <f>+E17/3413</f>
        <v>3.5452680925871669</v>
      </c>
      <c r="F16" s="204"/>
      <c r="G16" s="286" t="s">
        <v>230</v>
      </c>
      <c r="H16" s="204"/>
      <c r="I16" s="287"/>
      <c r="J16" s="288">
        <f>12000/1530</f>
        <v>7.8431372549019605</v>
      </c>
    </row>
    <row r="17" spans="2:10">
      <c r="B17" s="289" t="s">
        <v>231</v>
      </c>
      <c r="C17" s="275"/>
      <c r="D17" s="275"/>
      <c r="E17" s="290">
        <v>12100</v>
      </c>
      <c r="F17" s="275"/>
      <c r="G17" s="291" t="s">
        <v>232</v>
      </c>
      <c r="H17" s="275"/>
      <c r="I17" s="292">
        <v>1.62</v>
      </c>
      <c r="J17" s="293"/>
    </row>
    <row r="18" spans="2:10">
      <c r="B18" s="69"/>
      <c r="C18" s="294" t="s">
        <v>233</v>
      </c>
      <c r="D18" s="69"/>
      <c r="E18" s="69"/>
      <c r="F18" s="278" t="s">
        <v>234</v>
      </c>
      <c r="G18" s="69"/>
      <c r="H18" s="69"/>
      <c r="I18" s="69"/>
      <c r="J18" s="295" t="s">
        <v>235</v>
      </c>
    </row>
    <row r="19" spans="2:10" ht="13.8" thickBot="1">
      <c r="B19" s="296" t="s">
        <v>236</v>
      </c>
      <c r="C19" s="316">
        <v>-15</v>
      </c>
      <c r="D19" s="316">
        <v>0</v>
      </c>
      <c r="E19" s="316">
        <v>17</v>
      </c>
      <c r="F19" s="316">
        <v>35</v>
      </c>
      <c r="G19" s="316">
        <v>47</v>
      </c>
      <c r="H19" s="316">
        <v>62</v>
      </c>
      <c r="I19" s="297"/>
      <c r="J19" s="298">
        <f>+E17/(I17*3413)</f>
        <v>2.188437094189609</v>
      </c>
    </row>
    <row r="20" spans="2:10" ht="13.8" thickBot="1">
      <c r="B20" s="299" t="s">
        <v>122</v>
      </c>
      <c r="C20" s="317">
        <f>E20-(G20-E20)</f>
        <v>4100</v>
      </c>
      <c r="D20" s="317"/>
      <c r="E20" s="317">
        <v>12100</v>
      </c>
      <c r="F20" s="317"/>
      <c r="G20" s="317">
        <v>20100</v>
      </c>
      <c r="H20" s="317"/>
      <c r="I20" s="69"/>
      <c r="J20" s="303"/>
    </row>
    <row r="21" spans="2:10" ht="13.8" thickBot="1">
      <c r="B21" s="299" t="s">
        <v>123</v>
      </c>
      <c r="C21" s="317">
        <f>E21-(G21-E21)</f>
        <v>1.0900000000000003</v>
      </c>
      <c r="D21" s="317"/>
      <c r="E21" s="317">
        <v>1.62</v>
      </c>
      <c r="F21" s="317"/>
      <c r="G21" s="317">
        <v>2.15</v>
      </c>
      <c r="H21" s="317"/>
      <c r="I21" s="69"/>
      <c r="J21" s="303"/>
    </row>
    <row r="22" spans="2:10" ht="13.8" thickBot="1">
      <c r="B22" s="299" t="s">
        <v>237</v>
      </c>
      <c r="C22" s="318">
        <f>+C20/(C21*3413)</f>
        <v>1.1021001728415634</v>
      </c>
      <c r="D22" s="318"/>
      <c r="E22" s="318">
        <f>+E20/(E21*3413)</f>
        <v>2.188437094189609</v>
      </c>
      <c r="F22" s="318"/>
      <c r="G22" s="318">
        <f>+G20/(G21*3413)</f>
        <v>2.7391846496637346</v>
      </c>
      <c r="H22" s="318"/>
      <c r="I22" s="69"/>
      <c r="J22" s="303"/>
    </row>
    <row r="23" spans="2:10">
      <c r="B23" s="304"/>
      <c r="C23" s="69"/>
      <c r="D23" s="69"/>
      <c r="E23" s="305"/>
      <c r="F23" s="306"/>
      <c r="G23" s="69"/>
      <c r="H23" s="69"/>
      <c r="I23" s="69"/>
      <c r="J23" s="303"/>
    </row>
    <row r="24" spans="2:10">
      <c r="B24" s="304"/>
      <c r="C24" s="32" t="s">
        <v>19</v>
      </c>
      <c r="D24" s="50"/>
      <c r="E24" s="31"/>
      <c r="F24" s="16"/>
      <c r="G24" s="69"/>
      <c r="H24" s="69"/>
      <c r="I24" s="69"/>
      <c r="J24" s="69"/>
    </row>
    <row r="25" spans="2:10">
      <c r="B25" s="304"/>
      <c r="C25" s="31"/>
      <c r="D25" s="34" t="s">
        <v>21</v>
      </c>
      <c r="E25" s="38"/>
      <c r="F25" s="31"/>
      <c r="G25" s="69"/>
      <c r="H25" s="69"/>
      <c r="I25" s="307" t="s">
        <v>145</v>
      </c>
      <c r="J25" s="69"/>
    </row>
    <row r="26" spans="2:10">
      <c r="B26" s="304"/>
      <c r="C26" s="31"/>
      <c r="D26" s="34" t="s">
        <v>24</v>
      </c>
      <c r="E26" s="48"/>
      <c r="F26" s="31"/>
      <c r="G26" s="69"/>
      <c r="H26" s="69"/>
      <c r="I26" s="137">
        <v>72</v>
      </c>
      <c r="J26" s="69"/>
    </row>
    <row r="27" spans="2:10">
      <c r="B27" s="304"/>
      <c r="C27" s="31"/>
      <c r="D27" s="37" t="s">
        <v>26</v>
      </c>
      <c r="E27" s="38"/>
      <c r="F27" s="31"/>
      <c r="G27" s="69"/>
      <c r="H27" s="69"/>
      <c r="I27" s="137"/>
      <c r="J27" s="69"/>
    </row>
    <row r="28" spans="2:10">
      <c r="B28" s="304"/>
      <c r="C28" s="40"/>
      <c r="D28" s="37" t="s">
        <v>29</v>
      </c>
      <c r="E28" s="38"/>
      <c r="F28" s="31"/>
      <c r="G28" s="69"/>
      <c r="H28" s="69"/>
      <c r="I28" s="137">
        <f>+H28</f>
        <v>0</v>
      </c>
      <c r="J28" s="69"/>
    </row>
    <row r="29" spans="2:10">
      <c r="B29" s="304"/>
      <c r="C29" s="262"/>
      <c r="D29" s="16"/>
      <c r="E29" s="31"/>
      <c r="F29" s="31"/>
      <c r="G29" s="69"/>
      <c r="H29" s="69"/>
    </row>
    <row r="30" spans="2:10">
      <c r="B30" s="304"/>
      <c r="C30" s="69"/>
      <c r="D30" s="69"/>
      <c r="E30" s="305"/>
      <c r="F30" s="31"/>
      <c r="G30" s="69"/>
      <c r="H30" s="69"/>
    </row>
    <row r="31" spans="2:10">
      <c r="B31" s="304"/>
      <c r="C31" s="69"/>
      <c r="D31" s="69"/>
      <c r="E31" s="305"/>
      <c r="F31" s="306"/>
      <c r="G31" s="69"/>
      <c r="H31" s="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46"/>
  <sheetViews>
    <sheetView topLeftCell="H1" workbookViewId="0">
      <selection activeCell="N20" sqref="N20"/>
    </sheetView>
  </sheetViews>
  <sheetFormatPr defaultRowHeight="13.2"/>
  <cols>
    <col min="2" max="2" width="21.5546875" bestFit="1" customWidth="1"/>
    <col min="3" max="3" width="8.88671875" customWidth="1"/>
    <col min="4" max="4" width="10.6640625" bestFit="1" customWidth="1"/>
    <col min="5" max="5" width="8.33203125" customWidth="1"/>
    <col min="6" max="7" width="17.44140625" bestFit="1" customWidth="1"/>
    <col min="8" max="8" width="35.109375" bestFit="1" customWidth="1"/>
    <col min="9" max="9" width="14.33203125" customWidth="1"/>
    <col min="10" max="10" width="14.6640625" customWidth="1"/>
    <col min="14" max="14" width="17" bestFit="1" customWidth="1"/>
  </cols>
  <sheetData>
    <row r="1" spans="2:22" ht="17.399999999999999">
      <c r="B1" s="65" t="s">
        <v>43</v>
      </c>
    </row>
    <row r="2" spans="2:22" ht="13.8" thickBot="1"/>
    <row r="3" spans="2:22" ht="13.8" thickBot="1">
      <c r="B3" s="66" t="s">
        <v>44</v>
      </c>
      <c r="F3" s="373" t="s">
        <v>105</v>
      </c>
      <c r="G3" s="373"/>
      <c r="H3" s="67"/>
      <c r="I3" s="366" t="s">
        <v>106</v>
      </c>
      <c r="J3" s="367"/>
      <c r="K3" s="367"/>
      <c r="L3" s="368"/>
      <c r="Q3" s="90" t="s">
        <v>45</v>
      </c>
    </row>
    <row r="4" spans="2:22">
      <c r="C4" s="66"/>
      <c r="F4" s="91" t="s">
        <v>79</v>
      </c>
      <c r="G4" s="91" t="s">
        <v>91</v>
      </c>
      <c r="H4" s="67"/>
      <c r="I4" s="68" t="s">
        <v>46</v>
      </c>
      <c r="J4" s="67"/>
      <c r="K4" s="67"/>
      <c r="L4" s="67"/>
      <c r="O4" s="99"/>
      <c r="P4" s="100" t="s">
        <v>109</v>
      </c>
      <c r="Q4" s="100" t="s">
        <v>110</v>
      </c>
      <c r="R4" s="100" t="s">
        <v>111</v>
      </c>
      <c r="S4" s="100" t="s">
        <v>112</v>
      </c>
      <c r="T4" s="100" t="s">
        <v>113</v>
      </c>
      <c r="U4" s="100" t="s">
        <v>114</v>
      </c>
      <c r="V4" s="100" t="s">
        <v>115</v>
      </c>
    </row>
    <row r="5" spans="2:22">
      <c r="B5" s="70" t="s">
        <v>47</v>
      </c>
      <c r="C5" s="369" t="s">
        <v>96</v>
      </c>
      <c r="D5" s="370"/>
      <c r="F5" s="91" t="s">
        <v>80</v>
      </c>
      <c r="G5" s="91" t="s">
        <v>92</v>
      </c>
      <c r="H5" s="67"/>
      <c r="I5" s="71" t="s">
        <v>31</v>
      </c>
      <c r="J5" s="71" t="s">
        <v>49</v>
      </c>
      <c r="K5" s="71"/>
      <c r="L5" s="72" t="s">
        <v>50</v>
      </c>
      <c r="O5" s="102" t="s">
        <v>107</v>
      </c>
      <c r="P5" s="362"/>
      <c r="Q5" s="362">
        <v>0.33333333333333331</v>
      </c>
      <c r="R5" s="362">
        <v>0.33333333333333331</v>
      </c>
      <c r="S5" s="362">
        <v>0.33333333333333331</v>
      </c>
      <c r="T5" s="362">
        <v>0.33333333333333331</v>
      </c>
      <c r="U5" s="362">
        <v>0.33333333333333331</v>
      </c>
      <c r="V5" s="362">
        <v>0.33333333333333331</v>
      </c>
    </row>
    <row r="6" spans="2:22">
      <c r="B6" s="70" t="s">
        <v>52</v>
      </c>
      <c r="C6" s="73">
        <v>501120</v>
      </c>
      <c r="F6" s="91" t="s">
        <v>81</v>
      </c>
      <c r="G6" s="91" t="s">
        <v>93</v>
      </c>
      <c r="H6" s="70" t="s">
        <v>53</v>
      </c>
      <c r="I6" s="95">
        <v>7246</v>
      </c>
      <c r="J6" s="75"/>
      <c r="K6" s="94" t="s">
        <v>40</v>
      </c>
      <c r="L6" s="76"/>
      <c r="O6" s="102" t="s">
        <v>108</v>
      </c>
      <c r="P6" s="362"/>
      <c r="Q6" s="362">
        <v>0.70833333333333337</v>
      </c>
      <c r="R6" s="362">
        <v>0.70833333333333337</v>
      </c>
      <c r="S6" s="362">
        <v>0.70833333333333337</v>
      </c>
      <c r="T6" s="362">
        <v>0.70833333333333337</v>
      </c>
      <c r="U6" s="362">
        <v>0.70833333333333337</v>
      </c>
      <c r="V6" s="362">
        <v>0.54166666666666663</v>
      </c>
    </row>
    <row r="7" spans="2:22">
      <c r="B7" s="77" t="s">
        <v>54</v>
      </c>
      <c r="F7" s="91" t="s">
        <v>82</v>
      </c>
      <c r="G7" s="91" t="s">
        <v>94</v>
      </c>
      <c r="H7" s="67"/>
      <c r="I7" s="361" t="s">
        <v>281</v>
      </c>
      <c r="J7" s="67"/>
      <c r="K7" s="67"/>
      <c r="L7" s="67"/>
    </row>
    <row r="8" spans="2:22">
      <c r="B8" s="2" t="s">
        <v>55</v>
      </c>
      <c r="C8" s="78">
        <v>90650</v>
      </c>
      <c r="F8" s="91" t="s">
        <v>83</v>
      </c>
      <c r="G8" s="91" t="s">
        <v>95</v>
      </c>
      <c r="H8" s="67"/>
      <c r="I8" s="68" t="s">
        <v>56</v>
      </c>
      <c r="J8" s="67"/>
      <c r="K8" s="67"/>
      <c r="L8" s="67"/>
      <c r="N8" s="99" t="s">
        <v>51</v>
      </c>
      <c r="O8" s="99" t="s">
        <v>116</v>
      </c>
    </row>
    <row r="9" spans="2:22">
      <c r="B9" s="79" t="s">
        <v>57</v>
      </c>
      <c r="C9" s="371"/>
      <c r="D9" s="372"/>
      <c r="F9" s="91" t="s">
        <v>84</v>
      </c>
      <c r="G9" s="91" t="s">
        <v>96</v>
      </c>
      <c r="H9" s="67"/>
      <c r="I9" s="71" t="s">
        <v>3</v>
      </c>
      <c r="J9" s="71" t="s">
        <v>49</v>
      </c>
      <c r="K9" s="71"/>
      <c r="L9" s="67" t="s">
        <v>58</v>
      </c>
      <c r="N9" s="101" t="s">
        <v>117</v>
      </c>
      <c r="O9" s="76"/>
    </row>
    <row r="10" spans="2:22">
      <c r="B10" s="70" t="s">
        <v>59</v>
      </c>
      <c r="C10" s="73"/>
      <c r="F10" s="91" t="s">
        <v>85</v>
      </c>
      <c r="G10" s="93" t="s">
        <v>97</v>
      </c>
      <c r="H10" s="70" t="s">
        <v>53</v>
      </c>
      <c r="I10" s="74"/>
      <c r="J10" s="75"/>
      <c r="K10" s="96" t="s">
        <v>40</v>
      </c>
      <c r="L10" s="76"/>
      <c r="N10" s="101" t="s">
        <v>118</v>
      </c>
      <c r="O10" s="76"/>
    </row>
    <row r="11" spans="2:22">
      <c r="B11" s="80" t="s">
        <v>60</v>
      </c>
      <c r="C11" s="81">
        <v>0.9</v>
      </c>
      <c r="F11" s="91" t="s">
        <v>86</v>
      </c>
      <c r="G11" s="91" t="s">
        <v>98</v>
      </c>
      <c r="H11" s="67"/>
      <c r="I11" s="67"/>
      <c r="J11" s="67"/>
      <c r="K11" s="89"/>
      <c r="L11" s="67"/>
    </row>
    <row r="12" spans="2:22">
      <c r="F12" s="91" t="s">
        <v>87</v>
      </c>
      <c r="G12" s="91" t="s">
        <v>99</v>
      </c>
      <c r="H12" s="67"/>
      <c r="I12" s="68" t="s">
        <v>61</v>
      </c>
      <c r="J12" s="67"/>
      <c r="K12" s="89"/>
      <c r="L12" s="82" t="s">
        <v>62</v>
      </c>
      <c r="N12" s="99" t="s">
        <v>67</v>
      </c>
      <c r="O12" s="99" t="s">
        <v>116</v>
      </c>
    </row>
    <row r="13" spans="2:22">
      <c r="B13" s="2" t="s">
        <v>199</v>
      </c>
      <c r="C13" s="236" t="s">
        <v>276</v>
      </c>
      <c r="D13" s="104" t="s">
        <v>202</v>
      </c>
      <c r="F13" s="92" t="s">
        <v>88</v>
      </c>
      <c r="G13" s="91" t="s">
        <v>48</v>
      </c>
      <c r="H13" s="67"/>
      <c r="I13" s="71" t="s">
        <v>63</v>
      </c>
      <c r="J13" s="71" t="s">
        <v>49</v>
      </c>
      <c r="K13" s="97"/>
      <c r="L13" s="72" t="s">
        <v>64</v>
      </c>
      <c r="N13" s="101" t="s">
        <v>117</v>
      </c>
      <c r="O13" s="83" t="s">
        <v>282</v>
      </c>
    </row>
    <row r="14" spans="2:22">
      <c r="D14" s="104" t="s">
        <v>201</v>
      </c>
      <c r="F14" s="91" t="s">
        <v>89</v>
      </c>
      <c r="G14" s="91" t="s">
        <v>100</v>
      </c>
      <c r="H14" s="80" t="s">
        <v>65</v>
      </c>
      <c r="I14" s="83">
        <v>9948942</v>
      </c>
      <c r="J14" s="75">
        <v>1272807</v>
      </c>
      <c r="K14" s="96" t="s">
        <v>40</v>
      </c>
      <c r="L14" s="360">
        <f>J14/I14</f>
        <v>0.12793390493180079</v>
      </c>
      <c r="N14" s="101" t="s">
        <v>118</v>
      </c>
      <c r="O14" s="83" t="s">
        <v>283</v>
      </c>
    </row>
    <row r="15" spans="2:22">
      <c r="B15" s="2" t="s">
        <v>200</v>
      </c>
      <c r="C15" s="237" t="s">
        <v>277</v>
      </c>
      <c r="D15" t="s">
        <v>278</v>
      </c>
      <c r="F15" s="91" t="s">
        <v>103</v>
      </c>
      <c r="G15" s="91" t="s">
        <v>101</v>
      </c>
      <c r="H15" s="67"/>
      <c r="I15" s="67"/>
      <c r="J15" s="361" t="s">
        <v>279</v>
      </c>
      <c r="K15" s="89"/>
    </row>
    <row r="16" spans="2:22" ht="15.6">
      <c r="F16" s="93" t="s">
        <v>104</v>
      </c>
      <c r="G16" s="91" t="s">
        <v>102</v>
      </c>
      <c r="H16" s="67"/>
      <c r="I16" s="72" t="s">
        <v>70</v>
      </c>
      <c r="J16" s="72" t="s">
        <v>71</v>
      </c>
      <c r="K16" s="98"/>
      <c r="L16" s="72" t="s">
        <v>72</v>
      </c>
    </row>
    <row r="17" spans="6:12">
      <c r="F17" s="91" t="s">
        <v>90</v>
      </c>
      <c r="H17" s="80" t="s">
        <v>73</v>
      </c>
      <c r="I17" s="83">
        <v>19744</v>
      </c>
      <c r="J17" s="75">
        <v>570209</v>
      </c>
      <c r="K17" s="96" t="s">
        <v>40</v>
      </c>
      <c r="L17" s="76">
        <f>J17/I17</f>
        <v>28.880115478119937</v>
      </c>
    </row>
    <row r="18" spans="6:12" ht="15.6">
      <c r="H18" s="85">
        <v>1</v>
      </c>
      <c r="I18" s="86" t="s">
        <v>74</v>
      </c>
      <c r="J18" s="361" t="s">
        <v>280</v>
      </c>
      <c r="K18" s="89"/>
      <c r="L18" s="67"/>
    </row>
    <row r="19" spans="6:12" ht="15.6">
      <c r="H19" s="85">
        <v>2</v>
      </c>
      <c r="I19" s="87" t="s">
        <v>75</v>
      </c>
      <c r="J19" s="67"/>
      <c r="K19" s="89"/>
      <c r="L19" s="67"/>
    </row>
    <row r="20" spans="6:12">
      <c r="K20" s="14"/>
    </row>
    <row r="21" spans="6:12">
      <c r="H21" s="67"/>
      <c r="I21" s="68" t="s">
        <v>1</v>
      </c>
      <c r="J21" s="67"/>
      <c r="K21" s="89"/>
      <c r="L21" s="67"/>
    </row>
    <row r="22" spans="6:12">
      <c r="H22" s="67"/>
      <c r="I22" s="71" t="s">
        <v>3</v>
      </c>
      <c r="J22" s="71" t="s">
        <v>49</v>
      </c>
      <c r="K22" s="97"/>
      <c r="L22" s="67" t="s">
        <v>58</v>
      </c>
    </row>
    <row r="23" spans="6:12">
      <c r="H23" s="70" t="s">
        <v>53</v>
      </c>
      <c r="I23" s="74"/>
      <c r="J23" s="75"/>
      <c r="K23" s="96" t="s">
        <v>40</v>
      </c>
      <c r="L23" s="76"/>
    </row>
    <row r="24" spans="6:12">
      <c r="H24" s="67"/>
      <c r="I24" s="67"/>
      <c r="J24" s="67"/>
      <c r="K24" s="89"/>
      <c r="L24" s="67"/>
    </row>
    <row r="25" spans="6:12">
      <c r="H25" s="67"/>
      <c r="I25" s="84" t="s">
        <v>66</v>
      </c>
      <c r="J25" s="67"/>
      <c r="K25" s="89"/>
      <c r="L25" s="67"/>
    </row>
    <row r="26" spans="6:12">
      <c r="H26" s="67"/>
      <c r="I26" s="71" t="s">
        <v>68</v>
      </c>
      <c r="J26" s="71" t="s">
        <v>49</v>
      </c>
      <c r="K26" s="97"/>
      <c r="L26" s="67" t="s">
        <v>69</v>
      </c>
    </row>
    <row r="27" spans="6:12">
      <c r="H27" s="70" t="s">
        <v>53</v>
      </c>
      <c r="I27" s="74"/>
      <c r="J27" s="75"/>
      <c r="K27" s="96" t="s">
        <v>40</v>
      </c>
      <c r="L27" s="76"/>
    </row>
    <row r="28" spans="6:12">
      <c r="H28" s="67"/>
      <c r="I28" s="67"/>
      <c r="J28" s="67"/>
      <c r="K28" s="89"/>
      <c r="L28" s="67"/>
    </row>
    <row r="29" spans="6:12">
      <c r="H29" s="67"/>
      <c r="I29" s="84" t="s">
        <v>76</v>
      </c>
      <c r="J29" s="67"/>
      <c r="K29" s="89"/>
      <c r="L29" s="67"/>
    </row>
    <row r="30" spans="6:12">
      <c r="H30" s="67"/>
      <c r="I30" s="71" t="s">
        <v>77</v>
      </c>
      <c r="J30" s="71" t="s">
        <v>49</v>
      </c>
      <c r="K30" s="97"/>
      <c r="L30" s="88" t="s">
        <v>78</v>
      </c>
    </row>
    <row r="31" spans="6:12">
      <c r="H31" s="70" t="s">
        <v>53</v>
      </c>
      <c r="I31" s="74"/>
      <c r="J31" s="75"/>
      <c r="K31" s="96" t="s">
        <v>40</v>
      </c>
      <c r="L31" s="76"/>
    </row>
    <row r="32" spans="6:12">
      <c r="H32" s="67"/>
      <c r="I32" s="67"/>
      <c r="J32" s="67"/>
      <c r="K32" s="67"/>
      <c r="L32" s="67"/>
    </row>
    <row r="33" spans="3:13">
      <c r="H33" s="67"/>
      <c r="I33" s="67"/>
      <c r="J33" s="67"/>
      <c r="K33" s="67"/>
      <c r="L33" s="67"/>
    </row>
    <row r="36" spans="3:13">
      <c r="C36" s="69"/>
    </row>
    <row r="37" spans="3:13">
      <c r="C37" s="69"/>
    </row>
    <row r="38" spans="3:13">
      <c r="C38" s="69"/>
    </row>
    <row r="46" spans="3:13">
      <c r="M46" s="67"/>
    </row>
  </sheetData>
  <mergeCells count="4">
    <mergeCell ref="I3:L3"/>
    <mergeCell ref="C5:D5"/>
    <mergeCell ref="C9:D9"/>
    <mergeCell ref="F3:G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25"/>
  <sheetViews>
    <sheetView tabSelected="1" workbookViewId="0">
      <selection activeCell="D29" sqref="D29"/>
    </sheetView>
  </sheetViews>
  <sheetFormatPr defaultColWidth="9.109375" defaultRowHeight="14.4"/>
  <cols>
    <col min="1" max="1" width="9.109375" style="319"/>
    <col min="2" max="2" width="15" style="319" bestFit="1" customWidth="1"/>
    <col min="3" max="3" width="17.44140625" style="319" bestFit="1" customWidth="1"/>
    <col min="4" max="4" width="10.88671875" style="319" bestFit="1" customWidth="1"/>
    <col min="5" max="5" width="15.109375" style="319" bestFit="1" customWidth="1"/>
    <col min="6" max="6" width="34.6640625" style="319" bestFit="1" customWidth="1"/>
    <col min="7" max="7" width="15.109375" style="319" bestFit="1" customWidth="1"/>
    <col min="8" max="8" width="16.33203125" style="319" bestFit="1" customWidth="1"/>
    <col min="9" max="9" width="10.88671875" style="319" bestFit="1" customWidth="1"/>
    <col min="10" max="10" width="12" style="319" bestFit="1" customWidth="1"/>
    <col min="11" max="11" width="9.109375" style="319"/>
    <col min="12" max="12" width="12.88671875" style="319" bestFit="1" customWidth="1"/>
    <col min="13" max="13" width="11.6640625" style="319" bestFit="1" customWidth="1"/>
    <col min="14" max="14" width="16.33203125" style="319" bestFit="1" customWidth="1"/>
    <col min="15" max="16384" width="9.109375" style="319"/>
  </cols>
  <sheetData>
    <row r="2" spans="2:14" ht="15" thickBot="1"/>
    <row r="3" spans="2:14" ht="15" thickBot="1">
      <c r="B3" s="359" t="s">
        <v>275</v>
      </c>
      <c r="C3" s="358"/>
      <c r="E3" s="380" t="s">
        <v>274</v>
      </c>
      <c r="F3" s="381"/>
      <c r="G3" s="381"/>
      <c r="H3" s="382"/>
    </row>
    <row r="4" spans="2:14" ht="15" thickBot="1">
      <c r="B4" s="354" t="s">
        <v>273</v>
      </c>
      <c r="C4" s="353" t="s">
        <v>272</v>
      </c>
      <c r="E4" s="357"/>
      <c r="F4" s="356" t="s">
        <v>243</v>
      </c>
      <c r="G4" s="356" t="s">
        <v>242</v>
      </c>
      <c r="H4" s="355" t="s">
        <v>241</v>
      </c>
    </row>
    <row r="5" spans="2:14" ht="15" thickBot="1">
      <c r="B5" s="354" t="s">
        <v>271</v>
      </c>
      <c r="C5" s="353" t="s">
        <v>270</v>
      </c>
      <c r="E5" s="346" t="s">
        <v>269</v>
      </c>
      <c r="F5" s="332" t="s">
        <v>269</v>
      </c>
      <c r="G5" s="349" t="s">
        <v>268</v>
      </c>
      <c r="H5" s="352" t="s">
        <v>268</v>
      </c>
    </row>
    <row r="6" spans="2:14" ht="15" thickBot="1">
      <c r="B6" s="351"/>
      <c r="C6" s="350"/>
      <c r="E6" s="346" t="s">
        <v>267</v>
      </c>
      <c r="F6" s="332" t="s">
        <v>266</v>
      </c>
      <c r="G6" s="349" t="s">
        <v>265</v>
      </c>
      <c r="H6" s="348" t="s">
        <v>264</v>
      </c>
    </row>
    <row r="7" spans="2:14" ht="15" thickBot="1">
      <c r="B7" s="351"/>
      <c r="C7" s="350"/>
      <c r="E7" s="346" t="s">
        <v>263</v>
      </c>
      <c r="F7" s="332" t="s">
        <v>262</v>
      </c>
      <c r="G7" s="349" t="s">
        <v>261</v>
      </c>
      <c r="H7" s="348" t="s">
        <v>260</v>
      </c>
    </row>
    <row r="8" spans="2:14" ht="15" thickBot="1">
      <c r="B8" s="351"/>
      <c r="C8" s="350"/>
      <c r="E8" s="346" t="s">
        <v>259</v>
      </c>
      <c r="F8" s="332" t="s">
        <v>258</v>
      </c>
      <c r="G8" s="349"/>
      <c r="H8" s="348" t="s">
        <v>257</v>
      </c>
    </row>
    <row r="9" spans="2:14" ht="15" thickBot="1">
      <c r="B9" s="347"/>
      <c r="E9" s="346" t="s">
        <v>256</v>
      </c>
      <c r="F9" s="327" t="s">
        <v>255</v>
      </c>
      <c r="G9" s="345" t="s">
        <v>254</v>
      </c>
      <c r="H9" s="325" t="s">
        <v>253</v>
      </c>
    </row>
    <row r="10" spans="2:14" ht="15" thickBot="1">
      <c r="E10" s="344" t="s">
        <v>252</v>
      </c>
      <c r="F10" s="322" t="s">
        <v>251</v>
      </c>
      <c r="G10" s="343" t="s">
        <v>250</v>
      </c>
      <c r="H10" s="320" t="s">
        <v>249</v>
      </c>
    </row>
    <row r="11" spans="2:14" ht="15" thickBot="1"/>
    <row r="12" spans="2:14" ht="15" thickBot="1">
      <c r="D12" s="374" t="s">
        <v>248</v>
      </c>
      <c r="E12" s="375"/>
      <c r="F12" s="375"/>
      <c r="G12" s="375"/>
      <c r="H12" s="376"/>
      <c r="I12" s="377" t="s">
        <v>247</v>
      </c>
      <c r="J12" s="378"/>
      <c r="K12" s="378"/>
      <c r="L12" s="378"/>
      <c r="M12" s="378"/>
      <c r="N12" s="379"/>
    </row>
    <row r="13" spans="2:14" ht="15" thickBot="1">
      <c r="C13" s="342" t="s">
        <v>246</v>
      </c>
      <c r="D13" s="342" t="s">
        <v>244</v>
      </c>
      <c r="E13" s="341" t="s">
        <v>243</v>
      </c>
      <c r="F13" s="341" t="s">
        <v>245</v>
      </c>
      <c r="G13" s="341" t="s">
        <v>241</v>
      </c>
      <c r="H13" s="340" t="s">
        <v>239</v>
      </c>
      <c r="I13" s="339" t="s">
        <v>244</v>
      </c>
      <c r="J13" s="338" t="s">
        <v>243</v>
      </c>
      <c r="K13" s="338" t="s">
        <v>242</v>
      </c>
      <c r="L13" s="338" t="s">
        <v>241</v>
      </c>
      <c r="M13" s="338" t="s">
        <v>240</v>
      </c>
      <c r="N13" s="337" t="s">
        <v>239</v>
      </c>
    </row>
    <row r="14" spans="2:14">
      <c r="C14" s="336"/>
      <c r="D14" s="335"/>
      <c r="E14" s="334"/>
      <c r="F14" s="334"/>
      <c r="G14" s="334"/>
      <c r="H14" s="333"/>
      <c r="I14" s="332"/>
      <c r="J14" s="331"/>
      <c r="K14" s="331"/>
      <c r="L14" s="331"/>
      <c r="M14" s="331"/>
      <c r="N14" s="330"/>
    </row>
    <row r="15" spans="2:14">
      <c r="C15" s="329"/>
      <c r="D15" s="328"/>
      <c r="E15" s="326"/>
      <c r="F15" s="326"/>
      <c r="G15" s="326"/>
      <c r="H15" s="325"/>
      <c r="I15" s="327"/>
      <c r="J15" s="326"/>
      <c r="K15" s="326"/>
      <c r="L15" s="326"/>
      <c r="M15" s="326"/>
      <c r="N15" s="325"/>
    </row>
    <row r="16" spans="2:14">
      <c r="C16" s="329"/>
      <c r="D16" s="328"/>
      <c r="E16" s="326"/>
      <c r="F16" s="326"/>
      <c r="G16" s="326"/>
      <c r="H16" s="325"/>
      <c r="I16" s="327"/>
      <c r="J16" s="326"/>
      <c r="K16" s="326"/>
      <c r="L16" s="326"/>
      <c r="M16" s="326"/>
      <c r="N16" s="325"/>
    </row>
    <row r="17" spans="3:14">
      <c r="C17" s="329"/>
      <c r="D17" s="328"/>
      <c r="E17" s="326"/>
      <c r="F17" s="326"/>
      <c r="G17" s="326"/>
      <c r="H17" s="325"/>
      <c r="I17" s="327"/>
      <c r="J17" s="326"/>
      <c r="K17" s="326"/>
      <c r="L17" s="326"/>
      <c r="M17" s="326"/>
      <c r="N17" s="325"/>
    </row>
    <row r="18" spans="3:14">
      <c r="C18" s="329"/>
      <c r="D18" s="328"/>
      <c r="E18" s="326"/>
      <c r="F18" s="326"/>
      <c r="G18" s="326"/>
      <c r="H18" s="325"/>
      <c r="I18" s="327"/>
      <c r="J18" s="326"/>
      <c r="K18" s="326"/>
      <c r="L18" s="326"/>
      <c r="M18" s="326"/>
      <c r="N18" s="325"/>
    </row>
    <row r="19" spans="3:14">
      <c r="C19" s="329"/>
      <c r="D19" s="328"/>
      <c r="E19" s="326"/>
      <c r="F19" s="326"/>
      <c r="G19" s="326"/>
      <c r="H19" s="325"/>
      <c r="I19" s="327"/>
      <c r="J19" s="326"/>
      <c r="K19" s="326"/>
      <c r="L19" s="326"/>
      <c r="M19" s="326"/>
      <c r="N19" s="325"/>
    </row>
    <row r="20" spans="3:14">
      <c r="C20" s="329"/>
      <c r="D20" s="328"/>
      <c r="E20" s="326"/>
      <c r="F20" s="326"/>
      <c r="G20" s="326"/>
      <c r="H20" s="325"/>
      <c r="I20" s="327"/>
      <c r="J20" s="326"/>
      <c r="K20" s="326"/>
      <c r="L20" s="326"/>
      <c r="M20" s="326"/>
      <c r="N20" s="325"/>
    </row>
    <row r="21" spans="3:14">
      <c r="C21" s="329"/>
      <c r="D21" s="328"/>
      <c r="E21" s="326"/>
      <c r="F21" s="326"/>
      <c r="G21" s="326"/>
      <c r="H21" s="325"/>
      <c r="I21" s="327"/>
      <c r="J21" s="326"/>
      <c r="K21" s="326"/>
      <c r="L21" s="326"/>
      <c r="M21" s="326"/>
      <c r="N21" s="325"/>
    </row>
    <row r="22" spans="3:14">
      <c r="C22" s="329"/>
      <c r="D22" s="328"/>
      <c r="E22" s="326"/>
      <c r="F22" s="326"/>
      <c r="G22" s="326"/>
      <c r="H22" s="325"/>
      <c r="I22" s="327"/>
      <c r="J22" s="326"/>
      <c r="K22" s="326"/>
      <c r="L22" s="326"/>
      <c r="M22" s="326"/>
      <c r="N22" s="325"/>
    </row>
    <row r="23" spans="3:14">
      <c r="C23" s="329"/>
      <c r="D23" s="328"/>
      <c r="E23" s="326"/>
      <c r="F23" s="326"/>
      <c r="G23" s="326"/>
      <c r="H23" s="325"/>
      <c r="I23" s="327"/>
      <c r="J23" s="326"/>
      <c r="K23" s="326"/>
      <c r="L23" s="326"/>
      <c r="M23" s="326"/>
      <c r="N23" s="325"/>
    </row>
    <row r="24" spans="3:14">
      <c r="C24" s="329"/>
      <c r="D24" s="328"/>
      <c r="E24" s="326"/>
      <c r="F24" s="326"/>
      <c r="G24" s="326"/>
      <c r="H24" s="325"/>
      <c r="I24" s="327"/>
      <c r="J24" s="326"/>
      <c r="K24" s="326"/>
      <c r="L24" s="326"/>
      <c r="M24" s="326"/>
      <c r="N24" s="325"/>
    </row>
    <row r="25" spans="3:14" ht="15" thickBot="1">
      <c r="C25" s="324"/>
      <c r="D25" s="323"/>
      <c r="E25" s="321"/>
      <c r="F25" s="321"/>
      <c r="G25" s="321"/>
      <c r="H25" s="320"/>
      <c r="I25" s="322"/>
      <c r="J25" s="321"/>
      <c r="K25" s="321"/>
      <c r="L25" s="321"/>
      <c r="M25" s="321"/>
      <c r="N25" s="320"/>
    </row>
  </sheetData>
  <mergeCells count="3">
    <mergeCell ref="D12:H12"/>
    <mergeCell ref="I12:N12"/>
    <mergeCell ref="E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workbookViewId="0">
      <selection activeCell="C26" sqref="C26"/>
    </sheetView>
  </sheetViews>
  <sheetFormatPr defaultRowHeight="13.2"/>
  <cols>
    <col min="1" max="1" width="11" customWidth="1"/>
    <col min="2" max="2" width="25.77734375" customWidth="1"/>
    <col min="3" max="3" width="10.33203125" bestFit="1" customWidth="1"/>
    <col min="7" max="7" width="29" bestFit="1" customWidth="1"/>
    <col min="8" max="8" width="10.33203125" bestFit="1" customWidth="1"/>
    <col min="9" max="9" width="11" customWidth="1"/>
  </cols>
  <sheetData>
    <row r="1" spans="1:13">
      <c r="A1" s="3"/>
      <c r="B1" s="392" t="s">
        <v>4</v>
      </c>
      <c r="C1" s="7"/>
      <c r="D1" s="5"/>
      <c r="E1" s="5"/>
      <c r="F1" s="6"/>
      <c r="G1" s="5"/>
      <c r="H1" s="7"/>
      <c r="I1" s="5"/>
      <c r="J1" s="5"/>
      <c r="K1" s="5"/>
      <c r="L1" s="5"/>
      <c r="M1" s="5"/>
    </row>
    <row r="2" spans="1:13">
      <c r="A2" s="3"/>
      <c r="B2" s="5"/>
      <c r="C2" s="7"/>
      <c r="D2" s="5"/>
      <c r="E2" s="5"/>
      <c r="F2" s="6"/>
      <c r="G2" s="5"/>
      <c r="H2" s="7"/>
      <c r="I2" s="5"/>
      <c r="J2" s="5"/>
      <c r="K2" s="5"/>
      <c r="L2" s="5"/>
      <c r="M2" s="5"/>
    </row>
    <row r="3" spans="1:13">
      <c r="A3" s="3"/>
      <c r="B3" s="8" t="s">
        <v>5</v>
      </c>
      <c r="C3" s="7"/>
      <c r="D3" s="5"/>
      <c r="E3" s="5"/>
      <c r="G3" s="8" t="s">
        <v>6</v>
      </c>
      <c r="H3" s="7"/>
      <c r="I3" s="5"/>
      <c r="J3" s="5"/>
      <c r="K3" s="5"/>
      <c r="L3" s="5"/>
      <c r="M3" s="5"/>
    </row>
    <row r="4" spans="1:13">
      <c r="A4" s="5"/>
      <c r="B4" s="384" t="s">
        <v>285</v>
      </c>
      <c r="C4" s="384"/>
      <c r="D4" s="63" t="s">
        <v>38</v>
      </c>
      <c r="E4" s="16"/>
      <c r="F4" s="16"/>
      <c r="G4" s="384" t="s">
        <v>284</v>
      </c>
      <c r="H4" s="384"/>
      <c r="I4" s="63" t="s">
        <v>38</v>
      </c>
    </row>
    <row r="5" spans="1:13">
      <c r="A5" s="9"/>
      <c r="B5" s="19"/>
      <c r="C5" s="16"/>
      <c r="D5" s="18"/>
      <c r="E5" s="16"/>
      <c r="F5" s="16"/>
      <c r="G5" s="19"/>
      <c r="H5" s="16"/>
    </row>
    <row r="6" spans="1:13">
      <c r="A6" s="10"/>
      <c r="B6" s="35" t="s">
        <v>9</v>
      </c>
      <c r="C6" s="44">
        <v>1100</v>
      </c>
      <c r="D6" s="16"/>
      <c r="E6" s="16"/>
      <c r="F6" s="16"/>
      <c r="G6" s="35" t="s">
        <v>9</v>
      </c>
      <c r="H6" s="44">
        <v>1100</v>
      </c>
    </row>
    <row r="7" spans="1:13">
      <c r="A7" s="11"/>
      <c r="B7" s="35" t="s">
        <v>11</v>
      </c>
      <c r="C7" s="44">
        <v>1100</v>
      </c>
      <c r="D7" s="16"/>
      <c r="E7" s="16"/>
      <c r="F7" s="16"/>
      <c r="G7" s="35" t="s">
        <v>11</v>
      </c>
      <c r="H7" s="44">
        <v>1100</v>
      </c>
    </row>
    <row r="8" spans="1:13">
      <c r="A8" s="11"/>
      <c r="B8" s="35"/>
      <c r="D8" s="16"/>
      <c r="E8" s="16"/>
      <c r="F8" s="16"/>
      <c r="G8" s="24"/>
    </row>
    <row r="9" spans="1:13">
      <c r="A9" s="12"/>
      <c r="B9" s="35"/>
      <c r="C9" s="61"/>
      <c r="D9" s="16"/>
      <c r="E9" s="16"/>
      <c r="F9" s="16"/>
      <c r="H9" s="61" t="s">
        <v>36</v>
      </c>
    </row>
    <row r="10" spans="1:13">
      <c r="A10" s="13"/>
      <c r="B10" s="35" t="s">
        <v>16</v>
      </c>
      <c r="C10" s="60"/>
      <c r="D10" s="31"/>
      <c r="E10" s="31"/>
      <c r="F10" s="16"/>
      <c r="H10" s="60" t="s">
        <v>18</v>
      </c>
    </row>
    <row r="11" spans="1:13">
      <c r="A11" s="13"/>
      <c r="B11" s="35" t="s">
        <v>17</v>
      </c>
      <c r="C11" s="42"/>
      <c r="D11" s="62" t="s">
        <v>37</v>
      </c>
      <c r="E11" s="31"/>
      <c r="F11" s="16"/>
      <c r="H11" s="42">
        <v>501120</v>
      </c>
    </row>
    <row r="12" spans="1:13">
      <c r="A12" s="13"/>
      <c r="B12" s="31"/>
      <c r="C12" s="59"/>
      <c r="D12" s="32"/>
      <c r="E12" s="32"/>
      <c r="F12" s="16"/>
      <c r="G12" s="31"/>
      <c r="H12" s="59"/>
    </row>
    <row r="13" spans="1:13">
      <c r="A13" s="13"/>
      <c r="B13" s="16"/>
      <c r="C13" s="16"/>
      <c r="D13" s="32"/>
      <c r="E13" s="32"/>
      <c r="F13" s="16"/>
      <c r="G13" s="16"/>
      <c r="H13" s="16"/>
    </row>
    <row r="14" spans="1:13">
      <c r="A14" s="13"/>
      <c r="B14" s="17" t="s">
        <v>19</v>
      </c>
      <c r="C14" s="16"/>
      <c r="D14" s="31"/>
      <c r="E14" s="32"/>
      <c r="F14" s="16"/>
      <c r="G14" s="17" t="s">
        <v>119</v>
      </c>
      <c r="H14" s="16"/>
    </row>
    <row r="15" spans="1:13">
      <c r="A15" s="13"/>
      <c r="B15" s="35" t="s">
        <v>21</v>
      </c>
      <c r="C15" s="38">
        <v>72</v>
      </c>
      <c r="D15" s="32"/>
      <c r="E15" s="32"/>
      <c r="F15" s="16"/>
      <c r="G15" s="16"/>
      <c r="H15" s="41" t="s">
        <v>8</v>
      </c>
    </row>
    <row r="16" spans="1:13">
      <c r="A16" s="13"/>
      <c r="B16" s="35" t="s">
        <v>24</v>
      </c>
      <c r="C16" s="48">
        <v>78</v>
      </c>
      <c r="D16" s="32"/>
      <c r="E16" s="32"/>
      <c r="F16" s="16"/>
      <c r="G16" s="25" t="s">
        <v>12</v>
      </c>
      <c r="H16" s="26" t="s">
        <v>289</v>
      </c>
    </row>
    <row r="17" spans="1:9">
      <c r="A17" s="13"/>
      <c r="B17" s="35" t="s">
        <v>26</v>
      </c>
      <c r="C17" s="38">
        <v>72</v>
      </c>
      <c r="D17" s="32"/>
      <c r="E17" s="32"/>
      <c r="F17" s="16"/>
      <c r="G17" s="27" t="s">
        <v>13</v>
      </c>
      <c r="H17" s="26" t="s">
        <v>291</v>
      </c>
    </row>
    <row r="18" spans="1:9">
      <c r="A18" s="13"/>
      <c r="B18" s="35" t="s">
        <v>29</v>
      </c>
      <c r="C18" s="38">
        <v>78</v>
      </c>
      <c r="D18" s="31"/>
      <c r="E18" s="31"/>
      <c r="F18" s="16"/>
      <c r="G18" s="25" t="s">
        <v>14</v>
      </c>
      <c r="H18" s="26" t="s">
        <v>288</v>
      </c>
    </row>
    <row r="19" spans="1:9">
      <c r="A19" s="13"/>
      <c r="B19" s="35"/>
      <c r="C19" s="47"/>
      <c r="D19" s="14"/>
      <c r="E19" s="31"/>
      <c r="F19" s="16"/>
      <c r="G19" s="34" t="s">
        <v>15</v>
      </c>
      <c r="H19" s="58" t="s">
        <v>290</v>
      </c>
    </row>
    <row r="20" spans="1:9">
      <c r="A20" s="13"/>
      <c r="B20" s="35"/>
      <c r="E20" s="31"/>
      <c r="F20" s="16"/>
    </row>
    <row r="21" spans="1:9">
      <c r="A21" s="13"/>
      <c r="B21" s="17"/>
      <c r="C21" s="16" t="s">
        <v>41</v>
      </c>
      <c r="D21" s="16"/>
      <c r="E21" s="31"/>
      <c r="F21" s="16"/>
      <c r="G21" s="17" t="s">
        <v>7</v>
      </c>
      <c r="H21" s="16"/>
    </row>
    <row r="22" spans="1:9">
      <c r="B22" s="395" t="s">
        <v>287</v>
      </c>
      <c r="C22" s="393">
        <v>0.57999999999999996</v>
      </c>
      <c r="D22" s="41" t="s">
        <v>8</v>
      </c>
      <c r="E22" s="14"/>
      <c r="F22" s="16"/>
      <c r="G22" s="20"/>
      <c r="H22" s="41" t="s">
        <v>8</v>
      </c>
    </row>
    <row r="23" spans="1:9">
      <c r="B23" s="22" t="s">
        <v>10</v>
      </c>
      <c r="C23" s="396">
        <v>7.4</v>
      </c>
      <c r="D23" s="397" t="s">
        <v>286</v>
      </c>
      <c r="F23" s="16"/>
      <c r="G23" s="22" t="s">
        <v>10</v>
      </c>
      <c r="H23" s="23"/>
    </row>
    <row r="24" spans="1:9">
      <c r="C24" s="394"/>
      <c r="D24" s="394"/>
      <c r="F24" s="16"/>
      <c r="G24" s="16"/>
    </row>
    <row r="25" spans="1:9">
      <c r="B25" s="33" t="s">
        <v>20</v>
      </c>
      <c r="C25" s="14"/>
      <c r="D25" s="16"/>
      <c r="F25" s="16"/>
      <c r="G25" s="33" t="s">
        <v>30</v>
      </c>
      <c r="H25" s="14"/>
      <c r="I25" s="16"/>
    </row>
    <row r="26" spans="1:9">
      <c r="B26" s="22" t="s">
        <v>22</v>
      </c>
      <c r="C26" s="45">
        <v>0.1279333574027976</v>
      </c>
      <c r="D26" s="16" t="s">
        <v>23</v>
      </c>
      <c r="F26" s="31"/>
      <c r="G26" s="22" t="s">
        <v>22</v>
      </c>
      <c r="H26" s="45"/>
      <c r="I26" s="16" t="s">
        <v>23</v>
      </c>
    </row>
    <row r="27" spans="1:9">
      <c r="C27" s="64" t="s">
        <v>40</v>
      </c>
      <c r="H27" s="64" t="s">
        <v>40</v>
      </c>
    </row>
    <row r="28" spans="1:9">
      <c r="B28" s="35" t="s">
        <v>22</v>
      </c>
      <c r="C28" s="45"/>
      <c r="D28" s="36" t="s">
        <v>25</v>
      </c>
      <c r="F28" s="31"/>
      <c r="G28" s="35" t="s">
        <v>22</v>
      </c>
      <c r="H28" s="45"/>
      <c r="I28" s="36" t="s">
        <v>25</v>
      </c>
    </row>
    <row r="29" spans="1:9">
      <c r="B29" s="39" t="s">
        <v>27</v>
      </c>
      <c r="C29" s="46"/>
      <c r="D29" s="31" t="s">
        <v>28</v>
      </c>
      <c r="F29" s="16"/>
      <c r="G29" s="39" t="s">
        <v>27</v>
      </c>
      <c r="H29" s="46"/>
      <c r="I29" s="31" t="s">
        <v>28</v>
      </c>
    </row>
    <row r="30" spans="1:9">
      <c r="B30" s="16"/>
      <c r="D30" s="16"/>
      <c r="E30" s="16"/>
      <c r="F30" s="16"/>
      <c r="G30" s="16"/>
    </row>
    <row r="31" spans="1:9">
      <c r="B31" s="16"/>
      <c r="D31" s="16"/>
      <c r="E31" s="16"/>
      <c r="F31" s="16"/>
      <c r="G31" s="16"/>
    </row>
    <row r="32" spans="1:9">
      <c r="B32" s="16"/>
      <c r="D32" s="16"/>
      <c r="E32" s="16"/>
      <c r="F32" s="16"/>
      <c r="G32" s="16"/>
    </row>
    <row r="33" spans="2:7">
      <c r="B33" s="16"/>
      <c r="D33" s="16"/>
      <c r="E33" s="16"/>
      <c r="F33" s="16"/>
      <c r="G33" s="16"/>
    </row>
    <row r="34" spans="2:7">
      <c r="B34" s="16"/>
      <c r="D34" s="16"/>
      <c r="E34" s="16"/>
      <c r="F34" s="16"/>
      <c r="G34" s="16"/>
    </row>
    <row r="35" spans="2:7">
      <c r="B35" s="16"/>
      <c r="D35" s="16"/>
      <c r="E35" s="16"/>
      <c r="F35" s="16"/>
      <c r="G35" s="16"/>
    </row>
  </sheetData>
  <mergeCells count="2">
    <mergeCell ref="B4:C4"/>
    <mergeCell ref="G4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9"/>
  <sheetViews>
    <sheetView workbookViewId="0">
      <selection activeCell="D32" sqref="D32"/>
    </sheetView>
  </sheetViews>
  <sheetFormatPr defaultRowHeight="13.2"/>
  <cols>
    <col min="1" max="1" width="10.33203125" customWidth="1"/>
    <col min="10" max="10" width="10.6640625" customWidth="1"/>
  </cols>
  <sheetData>
    <row r="1" spans="1:9">
      <c r="A1" s="3"/>
      <c r="B1" s="4" t="s">
        <v>42</v>
      </c>
      <c r="C1" s="5"/>
      <c r="D1" s="5"/>
      <c r="E1" s="5"/>
      <c r="F1" s="6"/>
      <c r="G1" s="5"/>
      <c r="H1" s="7"/>
    </row>
    <row r="2" spans="1:9">
      <c r="A2" s="3"/>
      <c r="B2" s="4"/>
      <c r="C2" s="5"/>
      <c r="D2" s="5"/>
      <c r="E2" s="5"/>
      <c r="F2" s="6"/>
      <c r="G2" s="5"/>
      <c r="H2" s="7"/>
    </row>
    <row r="3" spans="1:9">
      <c r="A3" s="3"/>
      <c r="B3" s="8" t="s">
        <v>5</v>
      </c>
      <c r="C3" s="5"/>
      <c r="D3" s="5"/>
      <c r="E3" s="5"/>
      <c r="F3" s="8" t="s">
        <v>6</v>
      </c>
      <c r="G3" s="5"/>
      <c r="H3" s="7"/>
    </row>
    <row r="4" spans="1:9">
      <c r="A4" s="5"/>
      <c r="B4" s="383"/>
      <c r="C4" s="384"/>
      <c r="D4" s="63" t="s">
        <v>38</v>
      </c>
      <c r="E4" s="16"/>
      <c r="F4" s="16"/>
      <c r="G4" s="384" t="s">
        <v>39</v>
      </c>
      <c r="H4" s="384"/>
      <c r="I4" s="63"/>
    </row>
    <row r="5" spans="1:9">
      <c r="A5" s="9"/>
      <c r="B5" s="16"/>
      <c r="C5" s="16"/>
      <c r="D5" s="18"/>
      <c r="E5" s="16"/>
      <c r="F5" s="16"/>
      <c r="G5" s="19"/>
      <c r="H5" s="16"/>
    </row>
    <row r="6" spans="1:9">
      <c r="A6" s="10"/>
      <c r="B6" s="21" t="s">
        <v>9</v>
      </c>
      <c r="C6" s="42"/>
      <c r="D6" s="16"/>
      <c r="E6" s="16"/>
      <c r="F6" s="16"/>
      <c r="G6" s="21" t="s">
        <v>9</v>
      </c>
      <c r="H6" s="44"/>
    </row>
    <row r="7" spans="1:9">
      <c r="A7" s="11"/>
      <c r="B7" s="24" t="s">
        <v>11</v>
      </c>
      <c r="C7" s="43"/>
      <c r="D7" s="16"/>
      <c r="E7" s="16"/>
      <c r="F7" s="16"/>
      <c r="G7" s="24" t="s">
        <v>11</v>
      </c>
      <c r="H7" s="43"/>
    </row>
    <row r="8" spans="1:9">
      <c r="A8" s="11"/>
      <c r="B8" s="24"/>
      <c r="C8" s="59"/>
      <c r="D8" s="16"/>
      <c r="E8" s="16"/>
      <c r="F8" s="16"/>
      <c r="G8" s="24"/>
    </row>
    <row r="9" spans="1:9">
      <c r="A9" s="12"/>
      <c r="B9" s="28"/>
      <c r="C9" s="16"/>
      <c r="D9" s="16"/>
      <c r="E9" s="16"/>
      <c r="F9" s="16"/>
      <c r="G9" s="61" t="s">
        <v>36</v>
      </c>
      <c r="H9" s="59"/>
    </row>
    <row r="10" spans="1:9">
      <c r="A10" s="13"/>
      <c r="B10" s="29" t="s">
        <v>16</v>
      </c>
      <c r="C10" s="30"/>
      <c r="D10" s="31"/>
      <c r="E10" s="31"/>
      <c r="F10" s="16"/>
      <c r="G10" s="60" t="s">
        <v>18</v>
      </c>
      <c r="H10" s="59"/>
    </row>
    <row r="11" spans="1:9">
      <c r="A11" s="13"/>
      <c r="B11" s="32" t="s">
        <v>17</v>
      </c>
      <c r="C11" s="49"/>
      <c r="D11" s="62" t="s">
        <v>37</v>
      </c>
      <c r="E11" s="31"/>
      <c r="F11" s="16"/>
      <c r="G11" s="42"/>
      <c r="H11" s="59"/>
    </row>
    <row r="12" spans="1:9">
      <c r="A12" s="13"/>
      <c r="B12" s="32"/>
      <c r="C12" s="32"/>
      <c r="D12" s="32"/>
      <c r="E12" s="32"/>
      <c r="F12" s="16"/>
      <c r="G12" s="31"/>
      <c r="H12" s="59"/>
    </row>
    <row r="13" spans="1:9">
      <c r="A13" s="13"/>
      <c r="B13" s="32"/>
      <c r="C13" s="32"/>
      <c r="D13" s="32"/>
      <c r="E13" s="32"/>
      <c r="F13" s="16"/>
      <c r="G13" s="16"/>
      <c r="H13" s="16"/>
    </row>
    <row r="14" spans="1:9">
      <c r="A14" s="13"/>
      <c r="B14" s="32" t="s">
        <v>19</v>
      </c>
      <c r="C14" s="50"/>
      <c r="D14" s="31"/>
      <c r="E14" s="32"/>
      <c r="F14" s="385" t="s">
        <v>32</v>
      </c>
      <c r="G14" s="386"/>
      <c r="H14" s="387"/>
    </row>
    <row r="15" spans="1:9">
      <c r="A15" s="13"/>
      <c r="B15" s="31"/>
      <c r="C15" s="34" t="s">
        <v>21</v>
      </c>
      <c r="D15" s="38"/>
      <c r="E15" s="31"/>
      <c r="F15" s="16"/>
      <c r="G15" s="51" t="s">
        <v>33</v>
      </c>
      <c r="H15" s="51" t="s">
        <v>34</v>
      </c>
    </row>
    <row r="16" spans="1:9" ht="13.8" thickBot="1">
      <c r="A16" s="13"/>
      <c r="B16" s="31"/>
      <c r="C16" s="34" t="s">
        <v>24</v>
      </c>
      <c r="D16" s="48"/>
      <c r="E16" s="31"/>
      <c r="F16" s="52" t="s">
        <v>35</v>
      </c>
      <c r="G16" s="53" t="s">
        <v>8</v>
      </c>
      <c r="H16" s="53" t="s">
        <v>8</v>
      </c>
    </row>
    <row r="17" spans="1:9" ht="13.8" thickTop="1">
      <c r="A17" s="13"/>
      <c r="B17" s="31"/>
      <c r="C17" s="37" t="s">
        <v>26</v>
      </c>
      <c r="D17" s="38"/>
      <c r="E17" s="31"/>
      <c r="F17" s="54">
        <v>0.3</v>
      </c>
      <c r="G17" s="55"/>
      <c r="H17" s="55"/>
    </row>
    <row r="18" spans="1:9">
      <c r="A18" s="13"/>
      <c r="B18" s="40"/>
      <c r="C18" s="37" t="s">
        <v>29</v>
      </c>
      <c r="D18" s="38"/>
      <c r="E18" s="31"/>
      <c r="F18" s="56">
        <v>0.7</v>
      </c>
      <c r="G18" s="57"/>
      <c r="H18" s="57"/>
    </row>
    <row r="19" spans="1:9">
      <c r="A19" s="13"/>
      <c r="B19" s="31"/>
      <c r="C19" s="31"/>
      <c r="D19" s="31"/>
      <c r="E19" s="31"/>
      <c r="F19" s="56">
        <v>1</v>
      </c>
      <c r="G19" s="57"/>
      <c r="H19" s="58"/>
    </row>
    <row r="20" spans="1:9">
      <c r="B20" s="14"/>
      <c r="C20" s="14"/>
      <c r="D20" s="14"/>
      <c r="E20" s="14"/>
      <c r="F20" s="16"/>
      <c r="G20" s="16"/>
      <c r="H20" s="16"/>
    </row>
    <row r="21" spans="1:9">
      <c r="B21" s="33" t="s">
        <v>20</v>
      </c>
      <c r="C21" s="14"/>
      <c r="D21" s="16"/>
      <c r="F21" s="16"/>
      <c r="G21" s="33" t="s">
        <v>30</v>
      </c>
      <c r="H21" s="14"/>
      <c r="I21" s="16"/>
    </row>
    <row r="22" spans="1:9">
      <c r="B22" s="22" t="s">
        <v>22</v>
      </c>
      <c r="C22" s="45"/>
      <c r="D22" s="16" t="s">
        <v>23</v>
      </c>
      <c r="F22" s="31"/>
      <c r="G22" s="22" t="s">
        <v>22</v>
      </c>
      <c r="H22" s="45"/>
      <c r="I22" s="16" t="s">
        <v>23</v>
      </c>
    </row>
    <row r="23" spans="1:9">
      <c r="C23" s="64" t="s">
        <v>40</v>
      </c>
      <c r="H23" s="64" t="s">
        <v>40</v>
      </c>
    </row>
    <row r="24" spans="1:9">
      <c r="B24" s="35" t="s">
        <v>22</v>
      </c>
      <c r="C24" s="45"/>
      <c r="D24" s="36" t="s">
        <v>25</v>
      </c>
      <c r="F24" s="31"/>
      <c r="G24" s="35" t="s">
        <v>22</v>
      </c>
      <c r="H24" s="45"/>
      <c r="I24" s="36" t="s">
        <v>25</v>
      </c>
    </row>
    <row r="25" spans="1:9">
      <c r="B25" s="39" t="s">
        <v>27</v>
      </c>
      <c r="C25" s="46"/>
      <c r="D25" s="31" t="s">
        <v>28</v>
      </c>
      <c r="F25" s="16"/>
      <c r="G25" s="39" t="s">
        <v>27</v>
      </c>
      <c r="H25" s="46"/>
      <c r="I25" s="31" t="s">
        <v>28</v>
      </c>
    </row>
    <row r="26" spans="1:9">
      <c r="F26" s="16"/>
      <c r="G26" s="16"/>
    </row>
    <row r="27" spans="1:9">
      <c r="F27" s="31"/>
      <c r="G27" s="16"/>
    </row>
    <row r="28" spans="1:9">
      <c r="F28" s="31"/>
      <c r="G28" s="16"/>
    </row>
    <row r="29" spans="1:9">
      <c r="F29" s="16"/>
      <c r="G29" s="16"/>
    </row>
  </sheetData>
  <mergeCells count="3">
    <mergeCell ref="B4:C4"/>
    <mergeCell ref="G4:H4"/>
    <mergeCell ref="F14:H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22"/>
  <sheetViews>
    <sheetView workbookViewId="0"/>
  </sheetViews>
  <sheetFormatPr defaultRowHeight="13.2"/>
  <cols>
    <col min="3" max="3" width="14.44140625" bestFit="1" customWidth="1"/>
    <col min="6" max="6" width="19.44140625" customWidth="1"/>
    <col min="13" max="13" width="13" customWidth="1"/>
  </cols>
  <sheetData>
    <row r="2" spans="2:14">
      <c r="B2" s="134"/>
      <c r="C2" s="69"/>
      <c r="D2" s="69"/>
      <c r="E2" s="69"/>
      <c r="F2" s="137" t="s">
        <v>139</v>
      </c>
      <c r="G2" s="69"/>
      <c r="H2" s="69"/>
      <c r="I2" s="69"/>
      <c r="J2" s="69"/>
      <c r="K2" s="69"/>
      <c r="L2" s="69"/>
      <c r="M2" s="137" t="s">
        <v>140</v>
      </c>
    </row>
    <row r="3" spans="2:14" ht="14.4">
      <c r="B3" s="134"/>
      <c r="C3" s="69"/>
      <c r="D3" s="69"/>
      <c r="E3" s="1"/>
      <c r="F3" s="138" t="s">
        <v>5</v>
      </c>
      <c r="G3" s="103"/>
      <c r="H3" s="69"/>
      <c r="I3" s="69"/>
      <c r="J3" s="69"/>
      <c r="K3" s="69"/>
      <c r="L3" s="138" t="s">
        <v>0</v>
      </c>
      <c r="M3" s="69"/>
    </row>
    <row r="4" spans="2:14" ht="14.4">
      <c r="B4" s="134"/>
      <c r="C4" s="69"/>
      <c r="D4" s="69"/>
      <c r="E4" s="139"/>
      <c r="F4" s="133"/>
      <c r="G4" s="63" t="s">
        <v>38</v>
      </c>
      <c r="H4" s="103"/>
      <c r="I4" s="103"/>
      <c r="J4" s="103"/>
      <c r="L4" s="15"/>
      <c r="M4" s="103" t="s">
        <v>121</v>
      </c>
    </row>
    <row r="5" spans="2:14" ht="14.4">
      <c r="B5" s="134"/>
      <c r="C5" s="69"/>
      <c r="H5" s="103"/>
      <c r="I5" s="103"/>
      <c r="J5" s="103"/>
      <c r="K5" s="1" t="s">
        <v>2</v>
      </c>
      <c r="L5" s="105"/>
      <c r="M5" s="103" t="s">
        <v>120</v>
      </c>
    </row>
    <row r="6" spans="2:14" ht="14.4">
      <c r="B6" s="134"/>
      <c r="D6" s="69"/>
      <c r="E6" s="69"/>
      <c r="F6" s="69"/>
      <c r="G6" s="137"/>
      <c r="I6" s="1"/>
      <c r="J6" s="1"/>
      <c r="K6" s="69"/>
      <c r="L6" s="69"/>
      <c r="M6" s="69"/>
    </row>
    <row r="7" spans="2:14">
      <c r="B7" s="134"/>
      <c r="D7" s="69"/>
      <c r="E7" s="69"/>
      <c r="F7" s="69"/>
      <c r="G7" s="142" t="s">
        <v>131</v>
      </c>
      <c r="I7" s="103"/>
      <c r="J7" s="103"/>
      <c r="K7" s="69"/>
      <c r="L7" s="69"/>
      <c r="M7" s="142" t="s">
        <v>132</v>
      </c>
    </row>
    <row r="8" spans="2:14">
      <c r="B8" s="134"/>
      <c r="D8" s="69"/>
      <c r="E8" s="69"/>
      <c r="F8" s="140" t="s">
        <v>135</v>
      </c>
      <c r="G8" s="143"/>
      <c r="H8" s="14"/>
      <c r="I8" s="63"/>
      <c r="J8" s="63"/>
      <c r="K8" s="144"/>
      <c r="L8" s="145" t="s">
        <v>135</v>
      </c>
      <c r="M8" s="143"/>
    </row>
    <row r="9" spans="2:14">
      <c r="B9" s="134"/>
      <c r="G9" s="14"/>
      <c r="H9" s="14"/>
      <c r="I9" s="63"/>
      <c r="J9" s="63"/>
      <c r="K9" s="144"/>
      <c r="L9" s="144"/>
      <c r="M9" s="144"/>
    </row>
    <row r="10" spans="2:14">
      <c r="B10" s="134"/>
      <c r="D10" s="69"/>
      <c r="F10" s="141" t="s">
        <v>133</v>
      </c>
      <c r="G10" s="151"/>
      <c r="I10" s="14"/>
      <c r="J10" s="14"/>
      <c r="K10" s="144"/>
      <c r="L10" s="147" t="s">
        <v>134</v>
      </c>
      <c r="M10" s="148"/>
      <c r="N10" s="154" t="s">
        <v>141</v>
      </c>
    </row>
    <row r="11" spans="2:14">
      <c r="B11" s="134"/>
      <c r="D11" s="141"/>
      <c r="I11" s="14"/>
      <c r="J11" s="14"/>
      <c r="K11" s="14"/>
      <c r="L11" s="150"/>
      <c r="M11" s="144"/>
    </row>
    <row r="12" spans="2:14">
      <c r="B12" s="134"/>
      <c r="F12" s="136" t="s">
        <v>137</v>
      </c>
      <c r="G12" s="146"/>
      <c r="H12" s="14"/>
      <c r="I12" s="14"/>
      <c r="J12" s="14"/>
      <c r="K12" s="14"/>
      <c r="L12" s="147" t="s">
        <v>133</v>
      </c>
      <c r="M12" s="151"/>
      <c r="N12" s="154" t="s">
        <v>141</v>
      </c>
    </row>
    <row r="13" spans="2:14">
      <c r="B13" s="134"/>
      <c r="F13" s="2"/>
      <c r="G13" s="149" t="s">
        <v>40</v>
      </c>
      <c r="H13" s="14"/>
      <c r="I13" s="144"/>
      <c r="J13" s="144"/>
      <c r="K13" s="144"/>
      <c r="L13" s="144"/>
      <c r="M13" s="14"/>
    </row>
    <row r="14" spans="2:14">
      <c r="B14" s="134"/>
      <c r="F14" s="153" t="s">
        <v>136</v>
      </c>
      <c r="G14" s="146"/>
      <c r="H14" s="14"/>
      <c r="I14" s="144"/>
      <c r="J14" s="144"/>
      <c r="K14" s="144"/>
      <c r="L14" s="135"/>
      <c r="M14" s="14"/>
    </row>
    <row r="15" spans="2:14">
      <c r="B15" s="134"/>
      <c r="G15" s="14"/>
      <c r="H15" s="14"/>
      <c r="I15" s="14"/>
      <c r="J15" s="14"/>
      <c r="K15" s="144"/>
      <c r="L15" s="32" t="s">
        <v>138</v>
      </c>
      <c r="M15" s="50"/>
    </row>
    <row r="16" spans="2:14">
      <c r="B16" s="134"/>
      <c r="F16" s="32" t="s">
        <v>17</v>
      </c>
      <c r="G16" s="49"/>
      <c r="H16" s="62" t="s">
        <v>37</v>
      </c>
      <c r="I16" s="144"/>
      <c r="J16" s="144"/>
      <c r="K16" s="14"/>
      <c r="L16" s="32" t="s">
        <v>19</v>
      </c>
      <c r="M16" s="50"/>
    </row>
    <row r="17" spans="2:13">
      <c r="B17" s="134"/>
      <c r="G17" s="14"/>
      <c r="H17" s="14"/>
      <c r="L17" s="34" t="s">
        <v>21</v>
      </c>
      <c r="M17" s="38"/>
    </row>
    <row r="18" spans="2:13">
      <c r="B18" s="69"/>
      <c r="E18" s="31"/>
      <c r="F18" s="32" t="s">
        <v>19</v>
      </c>
      <c r="G18" s="50"/>
      <c r="H18" s="14"/>
      <c r="K18" s="31"/>
      <c r="L18" s="34" t="s">
        <v>24</v>
      </c>
      <c r="M18" s="48"/>
    </row>
    <row r="19" spans="2:13">
      <c r="B19" s="69"/>
      <c r="E19" s="31"/>
      <c r="F19" s="34" t="s">
        <v>21</v>
      </c>
      <c r="G19" s="38"/>
      <c r="I19" s="69"/>
      <c r="J19" s="69"/>
      <c r="K19" s="31"/>
      <c r="L19" s="37" t="s">
        <v>26</v>
      </c>
      <c r="M19" s="38"/>
    </row>
    <row r="20" spans="2:13">
      <c r="E20" s="31"/>
      <c r="F20" s="34" t="s">
        <v>24</v>
      </c>
      <c r="G20" s="48"/>
      <c r="K20" s="31"/>
      <c r="L20" s="37" t="s">
        <v>29</v>
      </c>
      <c r="M20" s="38"/>
    </row>
    <row r="21" spans="2:13">
      <c r="E21" s="40"/>
      <c r="F21" s="37" t="s">
        <v>26</v>
      </c>
      <c r="G21" s="38"/>
      <c r="K21" s="40"/>
    </row>
    <row r="22" spans="2:13">
      <c r="F22" s="37" t="s">
        <v>29</v>
      </c>
      <c r="G22" s="38"/>
    </row>
  </sheetData>
  <dataValidations count="2">
    <dataValidation type="list" allowBlank="1" showInputMessage="1" showErrorMessage="1" sqref="L4" xr:uid="{00000000-0002-0000-0800-000000000000}">
      <formula1>$AG$12:$AG$16</formula1>
    </dataValidation>
    <dataValidation type="list" allowBlank="1" showInputMessage="1" showErrorMessage="1" sqref="M5 I7:J7 G3 H5:J5" xr:uid="{00000000-0002-0000-0800-000001000000}">
      <formula1>#REF!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Z41"/>
  <sheetViews>
    <sheetView workbookViewId="0">
      <selection activeCell="I21" sqref="I21:I35"/>
    </sheetView>
  </sheetViews>
  <sheetFormatPr defaultRowHeight="13.2"/>
  <cols>
    <col min="7" max="7" width="12.88671875" customWidth="1"/>
    <col min="16" max="16" width="11.33203125" customWidth="1"/>
    <col min="25" max="25" width="11.109375" customWidth="1"/>
  </cols>
  <sheetData>
    <row r="1" spans="2:26">
      <c r="C1" s="155" t="s">
        <v>142</v>
      </c>
      <c r="D1" s="156"/>
      <c r="E1" s="156"/>
      <c r="F1" s="156"/>
      <c r="G1" s="156"/>
      <c r="H1" s="156"/>
      <c r="I1" s="156"/>
      <c r="J1" s="156"/>
      <c r="L1" s="183" t="s">
        <v>169</v>
      </c>
      <c r="M1" s="156"/>
      <c r="N1" s="156"/>
      <c r="O1" s="156"/>
      <c r="P1" s="156"/>
      <c r="Q1" s="156"/>
      <c r="R1" s="156"/>
      <c r="U1" s="183" t="s">
        <v>173</v>
      </c>
      <c r="V1" s="156"/>
      <c r="W1" s="156"/>
      <c r="X1" s="156"/>
      <c r="Y1" s="156"/>
      <c r="Z1" s="156"/>
    </row>
    <row r="2" spans="2:26">
      <c r="B2" s="159"/>
      <c r="C2" s="159"/>
      <c r="D2" s="159"/>
      <c r="E2" s="159"/>
      <c r="F2" s="159"/>
      <c r="G2" s="159"/>
      <c r="H2" s="159"/>
      <c r="I2" s="159"/>
      <c r="J2" s="162"/>
      <c r="K2" s="159"/>
      <c r="L2" s="159"/>
      <c r="M2" s="159"/>
      <c r="N2" s="159"/>
      <c r="O2" s="159"/>
      <c r="P2" s="159"/>
      <c r="Q2" s="159"/>
      <c r="R2" s="159"/>
      <c r="T2" s="159"/>
      <c r="U2" s="159"/>
      <c r="V2" s="159"/>
      <c r="W2" s="159"/>
      <c r="X2" s="159"/>
      <c r="Y2" s="159"/>
      <c r="Z2" s="159"/>
    </row>
    <row r="3" spans="2:26">
      <c r="B3" s="159"/>
      <c r="C3" s="159"/>
      <c r="D3" s="165" t="s">
        <v>143</v>
      </c>
      <c r="E3" s="159"/>
      <c r="F3" s="159"/>
      <c r="G3" s="159"/>
      <c r="H3" s="159"/>
      <c r="I3" s="159"/>
      <c r="J3" s="162"/>
      <c r="K3" s="159"/>
      <c r="L3" s="159"/>
      <c r="M3" s="165" t="s">
        <v>143</v>
      </c>
      <c r="N3" s="159"/>
      <c r="O3" s="159"/>
      <c r="P3" s="159"/>
      <c r="Q3" s="159"/>
      <c r="R3" s="159"/>
      <c r="T3" s="159"/>
      <c r="U3" s="159"/>
      <c r="V3" s="168" t="s">
        <v>146</v>
      </c>
      <c r="W3" s="159"/>
      <c r="X3" s="159"/>
      <c r="Y3" s="159"/>
      <c r="Z3" s="159"/>
    </row>
    <row r="4" spans="2:26">
      <c r="B4" s="159"/>
      <c r="C4" s="166" t="s">
        <v>144</v>
      </c>
      <c r="D4" s="178"/>
      <c r="E4" s="164"/>
      <c r="G4" s="160" t="s">
        <v>19</v>
      </c>
      <c r="H4" s="179"/>
      <c r="I4" s="170"/>
      <c r="J4" s="162"/>
      <c r="K4" s="159"/>
      <c r="L4" s="166" t="s">
        <v>144</v>
      </c>
      <c r="M4" s="178"/>
      <c r="N4" s="164"/>
      <c r="P4" s="160" t="s">
        <v>19</v>
      </c>
      <c r="Q4" s="179"/>
      <c r="R4" s="170"/>
      <c r="T4" s="159"/>
      <c r="U4" s="168" t="s">
        <v>147</v>
      </c>
      <c r="V4" s="163" t="s">
        <v>20</v>
      </c>
      <c r="W4" s="164" t="s">
        <v>30</v>
      </c>
      <c r="X4" s="159"/>
      <c r="Y4" s="159"/>
      <c r="Z4" s="159"/>
    </row>
    <row r="5" spans="2:26">
      <c r="B5" s="159"/>
      <c r="C5" s="166" t="s">
        <v>145</v>
      </c>
      <c r="D5" s="178"/>
      <c r="E5" s="164"/>
      <c r="G5" s="167" t="s">
        <v>166</v>
      </c>
      <c r="H5" s="180"/>
      <c r="I5" s="171"/>
      <c r="J5" s="162"/>
      <c r="K5" s="159"/>
      <c r="L5" s="166" t="s">
        <v>145</v>
      </c>
      <c r="M5" s="178"/>
      <c r="N5" s="164"/>
      <c r="P5" s="167" t="s">
        <v>166</v>
      </c>
      <c r="Q5" s="180"/>
      <c r="R5" s="171"/>
      <c r="T5" s="159"/>
      <c r="U5" s="166" t="s">
        <v>148</v>
      </c>
      <c r="V5" s="178"/>
      <c r="W5" s="178"/>
      <c r="X5" s="159"/>
      <c r="Y5" s="159"/>
      <c r="Z5" s="159"/>
    </row>
    <row r="6" spans="2:26">
      <c r="B6" s="159"/>
      <c r="C6" s="159"/>
      <c r="D6" s="159"/>
      <c r="E6" s="164"/>
      <c r="F6" s="159"/>
      <c r="G6" s="159"/>
      <c r="H6" s="159"/>
      <c r="I6" s="159"/>
      <c r="K6" s="159"/>
      <c r="L6" s="159"/>
      <c r="M6" s="159"/>
      <c r="N6" s="164"/>
      <c r="O6" s="159"/>
      <c r="P6" s="159"/>
      <c r="Q6" s="159"/>
      <c r="R6" s="159"/>
      <c r="T6" s="159"/>
      <c r="U6" s="166" t="s">
        <v>149</v>
      </c>
      <c r="V6" s="178"/>
      <c r="W6" s="178"/>
      <c r="X6" s="159"/>
      <c r="Y6" s="159"/>
      <c r="Z6" s="159"/>
    </row>
    <row r="7" spans="2:26">
      <c r="B7" s="159"/>
      <c r="C7" s="159"/>
      <c r="D7" s="168" t="s">
        <v>146</v>
      </c>
      <c r="E7" s="159"/>
      <c r="F7" s="159"/>
      <c r="G7" s="177" t="s">
        <v>164</v>
      </c>
      <c r="H7" s="176"/>
      <c r="I7" s="176"/>
      <c r="K7" s="159"/>
      <c r="L7" s="159"/>
      <c r="M7" s="168" t="s">
        <v>146</v>
      </c>
      <c r="N7" s="159"/>
      <c r="O7" s="159"/>
      <c r="P7" s="177" t="s">
        <v>164</v>
      </c>
      <c r="Q7" s="176"/>
      <c r="R7" s="176"/>
      <c r="T7" s="159"/>
      <c r="U7" s="160" t="s">
        <v>150</v>
      </c>
      <c r="V7" s="178"/>
      <c r="W7" s="164"/>
      <c r="X7" s="159"/>
      <c r="Y7" s="159"/>
      <c r="Z7" s="159"/>
    </row>
    <row r="8" spans="2:26">
      <c r="B8" s="159"/>
      <c r="C8" s="168" t="s">
        <v>147</v>
      </c>
      <c r="D8" s="163" t="s">
        <v>20</v>
      </c>
      <c r="E8" s="164" t="s">
        <v>30</v>
      </c>
      <c r="F8" s="159"/>
      <c r="G8" s="159"/>
      <c r="H8" s="174" t="s">
        <v>51</v>
      </c>
      <c r="I8" s="174"/>
      <c r="J8" s="162"/>
      <c r="K8" s="159"/>
      <c r="L8" s="168" t="s">
        <v>147</v>
      </c>
      <c r="M8" s="163" t="s">
        <v>20</v>
      </c>
      <c r="N8" s="164" t="s">
        <v>30</v>
      </c>
      <c r="O8" s="159"/>
      <c r="P8" s="159"/>
      <c r="Q8" s="184" t="s">
        <v>67</v>
      </c>
      <c r="R8" s="184"/>
      <c r="T8" s="159"/>
      <c r="U8" s="160" t="s">
        <v>167</v>
      </c>
      <c r="V8" s="182"/>
      <c r="W8" s="152"/>
      <c r="X8" s="159"/>
      <c r="Y8" s="159"/>
      <c r="Z8" s="159"/>
    </row>
    <row r="9" spans="2:26">
      <c r="B9" s="159"/>
      <c r="C9" s="166" t="s">
        <v>148</v>
      </c>
      <c r="D9" s="178"/>
      <c r="E9" s="178"/>
      <c r="F9" s="159"/>
      <c r="G9" s="169" t="s">
        <v>18</v>
      </c>
      <c r="H9" s="169" t="s">
        <v>157</v>
      </c>
      <c r="I9" s="169"/>
      <c r="J9" s="162"/>
      <c r="K9" s="159"/>
      <c r="L9" s="166" t="s">
        <v>148</v>
      </c>
      <c r="M9" s="178"/>
      <c r="N9" s="178"/>
      <c r="O9" s="159"/>
      <c r="P9" s="169" t="s">
        <v>18</v>
      </c>
      <c r="Q9" s="169" t="s">
        <v>170</v>
      </c>
      <c r="R9" s="169"/>
      <c r="T9" s="159"/>
      <c r="U9" s="160" t="s">
        <v>151</v>
      </c>
      <c r="V9" s="178"/>
      <c r="W9" s="178"/>
      <c r="X9" s="159"/>
      <c r="Y9" s="159"/>
      <c r="Z9" s="159"/>
    </row>
    <row r="10" spans="2:26">
      <c r="B10" s="159"/>
      <c r="C10" s="166" t="s">
        <v>149</v>
      </c>
      <c r="D10" s="178"/>
      <c r="E10" s="178"/>
      <c r="F10" s="159"/>
      <c r="G10" s="179"/>
      <c r="H10" s="181"/>
      <c r="I10" s="175"/>
      <c r="J10" s="162"/>
      <c r="K10" s="159"/>
      <c r="L10" s="166" t="s">
        <v>149</v>
      </c>
      <c r="M10" s="178"/>
      <c r="N10" s="178"/>
      <c r="O10" s="159"/>
      <c r="P10" s="179"/>
      <c r="Q10" s="181"/>
      <c r="R10" s="175"/>
      <c r="T10" s="159"/>
      <c r="U10" s="160" t="s">
        <v>152</v>
      </c>
      <c r="V10" s="178"/>
      <c r="W10" s="178"/>
      <c r="X10" s="159"/>
      <c r="Y10" s="159"/>
      <c r="Z10" s="159"/>
    </row>
    <row r="11" spans="2:26">
      <c r="B11" s="159"/>
      <c r="C11" s="160" t="s">
        <v>150</v>
      </c>
      <c r="D11" s="178"/>
      <c r="E11" s="164"/>
      <c r="F11" s="159"/>
      <c r="G11" s="159"/>
      <c r="H11" s="159"/>
      <c r="I11" s="159"/>
      <c r="J11" s="162"/>
      <c r="K11" s="159"/>
      <c r="L11" s="160" t="s">
        <v>150</v>
      </c>
      <c r="M11" s="178"/>
      <c r="N11" s="164"/>
      <c r="O11" s="159"/>
      <c r="P11" s="159"/>
      <c r="Q11" s="159"/>
      <c r="R11" s="159"/>
      <c r="T11" s="159"/>
      <c r="U11" s="160" t="s">
        <v>168</v>
      </c>
      <c r="V11" s="182"/>
      <c r="W11" s="152"/>
      <c r="X11" s="159"/>
      <c r="Y11" s="159"/>
      <c r="Z11" s="159"/>
    </row>
    <row r="12" spans="2:26">
      <c r="B12" s="159"/>
      <c r="C12" s="160" t="s">
        <v>167</v>
      </c>
      <c r="D12" s="182"/>
      <c r="E12" s="152"/>
      <c r="F12" s="159"/>
      <c r="G12" s="159"/>
      <c r="H12" s="159"/>
      <c r="I12" s="159"/>
      <c r="J12" s="162"/>
      <c r="K12" s="159"/>
      <c r="L12" s="160" t="s">
        <v>167</v>
      </c>
      <c r="M12" s="182"/>
      <c r="N12" s="152"/>
      <c r="O12" s="159"/>
      <c r="P12" s="159"/>
      <c r="Q12" s="159"/>
      <c r="R12" s="159"/>
      <c r="T12" s="159"/>
      <c r="U12" s="166" t="s">
        <v>153</v>
      </c>
      <c r="V12" s="178"/>
      <c r="W12" s="164"/>
      <c r="X12" s="159"/>
      <c r="Y12" s="159"/>
      <c r="Z12" s="159"/>
    </row>
    <row r="13" spans="2:26">
      <c r="B13" s="159"/>
      <c r="C13" s="160" t="s">
        <v>151</v>
      </c>
      <c r="D13" s="178"/>
      <c r="E13" s="178"/>
      <c r="F13" s="159"/>
      <c r="G13" s="159"/>
      <c r="H13" s="159"/>
      <c r="I13" s="159"/>
      <c r="J13" s="162"/>
      <c r="K13" s="159"/>
      <c r="L13" s="160" t="s">
        <v>151</v>
      </c>
      <c r="M13" s="178"/>
      <c r="N13" s="178"/>
      <c r="O13" s="159"/>
      <c r="P13" s="159"/>
      <c r="Q13" s="159"/>
      <c r="R13" s="159"/>
      <c r="T13" s="159"/>
      <c r="U13" s="166" t="s">
        <v>154</v>
      </c>
      <c r="V13" s="178"/>
      <c r="W13" s="164"/>
      <c r="X13" s="159"/>
      <c r="Y13" s="159"/>
      <c r="Z13" s="159"/>
    </row>
    <row r="14" spans="2:26">
      <c r="B14" s="159"/>
      <c r="C14" s="160" t="s">
        <v>152</v>
      </c>
      <c r="D14" s="178"/>
      <c r="E14" s="178"/>
      <c r="F14" s="159"/>
      <c r="G14" s="159"/>
      <c r="H14" s="159"/>
      <c r="I14" s="159"/>
      <c r="J14" s="162"/>
      <c r="K14" s="159"/>
      <c r="L14" s="160" t="s">
        <v>152</v>
      </c>
      <c r="M14" s="178"/>
      <c r="N14" s="178"/>
      <c r="O14" s="159"/>
      <c r="P14" s="159"/>
      <c r="Q14" s="159"/>
      <c r="R14" s="159"/>
      <c r="T14" s="159"/>
      <c r="U14" s="166" t="s">
        <v>155</v>
      </c>
      <c r="V14" s="152"/>
      <c r="W14" s="164"/>
      <c r="X14" s="159"/>
      <c r="Y14" s="159"/>
      <c r="Z14" s="159"/>
    </row>
    <row r="15" spans="2:26">
      <c r="B15" s="159"/>
      <c r="C15" s="160" t="s">
        <v>168</v>
      </c>
      <c r="D15" s="182"/>
      <c r="E15" s="152"/>
      <c r="F15" s="159"/>
      <c r="G15" s="159"/>
      <c r="H15" s="159"/>
      <c r="I15" s="159"/>
      <c r="J15" s="162"/>
      <c r="K15" s="159"/>
      <c r="L15" s="160" t="s">
        <v>168</v>
      </c>
      <c r="M15" s="182"/>
      <c r="N15" s="152"/>
      <c r="O15" s="159"/>
      <c r="P15" s="159"/>
      <c r="Q15" s="159"/>
      <c r="R15" s="159"/>
      <c r="T15" s="159"/>
      <c r="U15" s="160" t="s">
        <v>156</v>
      </c>
      <c r="V15" s="178"/>
      <c r="W15" s="159"/>
      <c r="X15" s="159"/>
      <c r="Y15" s="159"/>
      <c r="Z15" s="159"/>
    </row>
    <row r="16" spans="2:26">
      <c r="B16" s="159"/>
      <c r="C16" s="166" t="s">
        <v>153</v>
      </c>
      <c r="D16" s="178"/>
      <c r="E16" s="164"/>
      <c r="F16" s="159"/>
      <c r="G16" s="159"/>
      <c r="H16" s="159"/>
      <c r="I16" s="159"/>
      <c r="J16" s="159"/>
      <c r="K16" s="159"/>
      <c r="L16" s="166" t="s">
        <v>153</v>
      </c>
      <c r="M16" s="178"/>
      <c r="N16" s="164"/>
      <c r="O16" s="159"/>
      <c r="P16" s="159"/>
      <c r="Q16" s="159"/>
      <c r="R16" s="159"/>
      <c r="T16" s="159"/>
      <c r="X16" s="159"/>
      <c r="Y16" s="159"/>
      <c r="Z16" s="159"/>
    </row>
    <row r="17" spans="2:26">
      <c r="B17" s="159"/>
      <c r="C17" s="166" t="s">
        <v>154</v>
      </c>
      <c r="D17" s="178"/>
      <c r="E17" s="164"/>
      <c r="F17" s="159"/>
      <c r="G17" s="159"/>
      <c r="H17" s="159"/>
      <c r="I17" s="159"/>
      <c r="J17" s="159"/>
      <c r="K17" s="159"/>
      <c r="L17" s="166" t="s">
        <v>154</v>
      </c>
      <c r="M17" s="178"/>
      <c r="N17" s="164"/>
      <c r="O17" s="159"/>
      <c r="P17" s="159"/>
      <c r="Q17" s="159"/>
      <c r="R17" s="159"/>
      <c r="T17" s="159"/>
      <c r="U17" s="161" t="s">
        <v>165</v>
      </c>
      <c r="W17" s="159"/>
      <c r="X17" s="159"/>
      <c r="Y17" s="159"/>
      <c r="Z17" s="159"/>
    </row>
    <row r="18" spans="2:26">
      <c r="B18" s="159"/>
      <c r="C18" s="166" t="s">
        <v>155</v>
      </c>
      <c r="D18" s="152"/>
      <c r="E18" s="164"/>
      <c r="F18" s="159"/>
      <c r="G18" s="159"/>
      <c r="H18" s="159"/>
      <c r="I18" s="159"/>
      <c r="J18" s="159"/>
      <c r="K18" s="159"/>
      <c r="L18" s="166" t="s">
        <v>155</v>
      </c>
      <c r="M18" s="152"/>
      <c r="N18" s="164"/>
      <c r="O18" s="159"/>
      <c r="P18" s="159"/>
      <c r="Q18" s="159"/>
      <c r="R18" s="159"/>
      <c r="T18" s="159"/>
      <c r="U18" s="159"/>
      <c r="V18" s="163" t="s">
        <v>20</v>
      </c>
      <c r="W18" s="164" t="s">
        <v>30</v>
      </c>
      <c r="X18" s="159"/>
      <c r="Y18" s="159"/>
      <c r="Z18" s="159"/>
    </row>
    <row r="19" spans="2:26">
      <c r="B19" s="159"/>
      <c r="C19" s="160" t="s">
        <v>156</v>
      </c>
      <c r="D19" s="178"/>
      <c r="E19" s="159"/>
      <c r="F19" s="159"/>
      <c r="G19" s="159"/>
      <c r="H19" s="159"/>
      <c r="I19" s="159"/>
      <c r="J19" s="159"/>
      <c r="K19" s="159"/>
      <c r="L19" s="160" t="s">
        <v>156</v>
      </c>
      <c r="M19" s="178"/>
      <c r="N19" s="159"/>
      <c r="O19" s="159"/>
      <c r="P19" s="159"/>
      <c r="Q19" s="159"/>
      <c r="R19" s="159"/>
      <c r="T19" s="159"/>
      <c r="U19" s="159"/>
      <c r="V19" s="178"/>
      <c r="W19" s="178"/>
      <c r="X19" s="159"/>
      <c r="Y19" s="159"/>
      <c r="Z19" s="159"/>
    </row>
    <row r="20" spans="2:26"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T20" s="159"/>
      <c r="U20" s="159"/>
      <c r="V20" s="159"/>
      <c r="W20" s="159"/>
      <c r="X20" s="159"/>
      <c r="Y20" s="159"/>
      <c r="Z20" s="159"/>
    </row>
    <row r="21" spans="2:26">
      <c r="B21" s="159"/>
      <c r="D21" s="159"/>
      <c r="E21" s="159"/>
      <c r="F21" s="159"/>
      <c r="G21" s="159"/>
      <c r="H21" s="159"/>
      <c r="I21" s="159"/>
      <c r="J21" s="159"/>
      <c r="K21" s="159"/>
      <c r="M21" s="159"/>
      <c r="N21" s="159"/>
      <c r="O21" s="159"/>
      <c r="P21" s="159"/>
      <c r="Q21" s="159"/>
      <c r="R21" s="159"/>
      <c r="T21" s="159"/>
      <c r="U21" s="162" t="s">
        <v>158</v>
      </c>
      <c r="V21" s="159"/>
      <c r="W21" s="159"/>
      <c r="X21" s="159"/>
      <c r="Y21" s="159"/>
      <c r="Z21" s="159"/>
    </row>
    <row r="22" spans="2:26">
      <c r="B22" s="159"/>
      <c r="C22" s="161" t="s">
        <v>165</v>
      </c>
      <c r="E22" s="159"/>
      <c r="F22" s="159"/>
      <c r="G22" s="159"/>
      <c r="H22" s="159"/>
      <c r="I22" s="159"/>
      <c r="J22" s="159"/>
      <c r="K22" s="159"/>
      <c r="L22" s="161" t="s">
        <v>165</v>
      </c>
      <c r="N22" s="159"/>
      <c r="O22" s="159"/>
      <c r="P22" s="159"/>
      <c r="Q22" s="159"/>
      <c r="R22" s="159"/>
      <c r="T22" s="159"/>
      <c r="U22" s="159" t="s">
        <v>20</v>
      </c>
      <c r="V22" s="159" t="s">
        <v>30</v>
      </c>
      <c r="W22" s="159"/>
      <c r="X22" s="159"/>
      <c r="Y22" s="159"/>
      <c r="Z22" s="159"/>
    </row>
    <row r="23" spans="2:26">
      <c r="B23" s="159"/>
      <c r="C23" s="159"/>
      <c r="D23" s="163" t="s">
        <v>20</v>
      </c>
      <c r="E23" s="164" t="s">
        <v>30</v>
      </c>
      <c r="F23" s="159"/>
      <c r="G23" s="159"/>
      <c r="H23" s="159"/>
      <c r="I23" s="159"/>
      <c r="J23" s="159"/>
      <c r="K23" s="159"/>
      <c r="L23" s="159"/>
      <c r="M23" s="163" t="s">
        <v>20</v>
      </c>
      <c r="N23" s="164" t="s">
        <v>30</v>
      </c>
      <c r="O23" s="159"/>
      <c r="P23" s="159"/>
      <c r="Q23" s="159"/>
      <c r="R23" s="159"/>
      <c r="T23" s="159"/>
      <c r="U23" s="178"/>
      <c r="V23" s="178"/>
      <c r="W23" s="157" t="s">
        <v>159</v>
      </c>
      <c r="X23" s="159"/>
      <c r="Y23" s="159"/>
      <c r="Z23" s="159"/>
    </row>
    <row r="24" spans="2:26">
      <c r="B24" s="159"/>
      <c r="C24" s="159"/>
      <c r="D24" s="178"/>
      <c r="E24" s="178"/>
      <c r="F24" s="159"/>
      <c r="G24" s="159"/>
      <c r="J24" s="159"/>
      <c r="K24" s="159"/>
      <c r="L24" s="159"/>
      <c r="M24" s="178"/>
      <c r="N24" s="178"/>
      <c r="O24" s="159"/>
      <c r="P24" s="159"/>
      <c r="T24" s="159"/>
      <c r="U24" s="178"/>
      <c r="V24" s="178"/>
      <c r="W24" s="157" t="s">
        <v>160</v>
      </c>
      <c r="X24" s="159"/>
      <c r="Y24" s="159"/>
    </row>
    <row r="25" spans="2:26">
      <c r="B25" s="159"/>
      <c r="C25" s="159"/>
      <c r="D25" s="159"/>
      <c r="E25" s="159"/>
      <c r="F25" s="159"/>
      <c r="G25" s="159"/>
      <c r="J25" s="159"/>
      <c r="K25" s="159"/>
      <c r="L25" s="159"/>
      <c r="M25" s="159"/>
      <c r="N25" s="159"/>
      <c r="O25" s="159"/>
      <c r="P25" s="159"/>
      <c r="T25" s="159"/>
      <c r="U25" s="178"/>
      <c r="V25" s="178"/>
      <c r="W25" s="157" t="s">
        <v>161</v>
      </c>
      <c r="X25" s="159"/>
      <c r="Y25" s="159"/>
    </row>
    <row r="26" spans="2:26">
      <c r="B26" s="159"/>
      <c r="C26" s="162" t="s">
        <v>158</v>
      </c>
      <c r="D26" s="159"/>
      <c r="E26" s="159"/>
      <c r="F26" s="159"/>
      <c r="G26" s="159"/>
      <c r="K26" s="159"/>
      <c r="L26" s="162" t="s">
        <v>158</v>
      </c>
      <c r="M26" s="159"/>
      <c r="N26" s="159"/>
      <c r="O26" s="159"/>
      <c r="P26" s="159"/>
      <c r="T26" s="159"/>
      <c r="X26" s="159"/>
      <c r="Y26" s="159"/>
    </row>
    <row r="27" spans="2:26">
      <c r="B27" s="159"/>
      <c r="C27" s="159" t="s">
        <v>20</v>
      </c>
      <c r="D27" s="159" t="s">
        <v>30</v>
      </c>
      <c r="E27" s="159"/>
      <c r="F27" s="159"/>
      <c r="G27" s="159"/>
      <c r="H27" s="159"/>
      <c r="I27" s="159"/>
      <c r="K27" s="159"/>
      <c r="L27" s="159" t="s">
        <v>20</v>
      </c>
      <c r="M27" s="159" t="s">
        <v>30</v>
      </c>
      <c r="N27" s="159"/>
      <c r="O27" s="159"/>
      <c r="P27" s="159"/>
      <c r="Q27" s="159"/>
      <c r="R27" s="159"/>
      <c r="T27" s="159"/>
      <c r="V27" s="160" t="s">
        <v>174</v>
      </c>
      <c r="W27" s="178"/>
      <c r="X27" s="159"/>
      <c r="Y27" s="159"/>
      <c r="Z27" s="159"/>
    </row>
    <row r="28" spans="2:26">
      <c r="B28" s="159"/>
      <c r="C28" s="178"/>
      <c r="D28" s="178"/>
      <c r="E28" s="157" t="s">
        <v>159</v>
      </c>
      <c r="F28" s="159"/>
      <c r="G28" s="159"/>
      <c r="H28" s="159"/>
      <c r="I28" s="159"/>
      <c r="K28" s="159"/>
      <c r="L28" s="178"/>
      <c r="M28" s="178"/>
      <c r="N28" s="157" t="s">
        <v>159</v>
      </c>
      <c r="O28" s="159"/>
      <c r="P28" s="159"/>
      <c r="Q28" s="159"/>
      <c r="R28" s="159"/>
      <c r="T28" s="159"/>
      <c r="Z28" s="159"/>
    </row>
    <row r="29" spans="2:26">
      <c r="C29" s="178"/>
      <c r="D29" s="178"/>
      <c r="E29" s="157" t="s">
        <v>160</v>
      </c>
      <c r="F29" s="159"/>
      <c r="G29" s="159"/>
      <c r="H29" s="159"/>
      <c r="I29" s="159"/>
      <c r="J29" s="159"/>
      <c r="L29" s="178"/>
      <c r="M29" s="178"/>
      <c r="N29" s="157" t="s">
        <v>160</v>
      </c>
      <c r="O29" s="159"/>
      <c r="P29" s="159"/>
      <c r="Q29" s="159"/>
      <c r="R29" s="159"/>
      <c r="V29" s="186" t="s">
        <v>171</v>
      </c>
      <c r="W29" s="187" t="s">
        <v>172</v>
      </c>
      <c r="Z29" s="159"/>
    </row>
    <row r="30" spans="2:26">
      <c r="C30" s="178"/>
      <c r="D30" s="178"/>
      <c r="E30" s="157" t="s">
        <v>161</v>
      </c>
      <c r="F30" s="159"/>
      <c r="G30" s="159"/>
      <c r="H30" s="159"/>
      <c r="I30" s="159"/>
      <c r="J30" s="159"/>
      <c r="L30" s="178"/>
      <c r="M30" s="178"/>
      <c r="N30" s="157" t="s">
        <v>161</v>
      </c>
      <c r="O30" s="159"/>
      <c r="P30" s="159"/>
      <c r="Q30" s="159"/>
      <c r="R30" s="159"/>
      <c r="V30" s="185"/>
      <c r="W30" s="185"/>
      <c r="Z30" s="159"/>
    </row>
    <row r="31" spans="2:26">
      <c r="E31" s="159"/>
      <c r="F31" s="159"/>
      <c r="G31" s="159"/>
      <c r="H31" s="159"/>
      <c r="I31" s="159"/>
      <c r="J31" s="159"/>
      <c r="N31" s="159"/>
      <c r="O31" s="159"/>
      <c r="P31" s="159"/>
      <c r="Q31" s="159"/>
      <c r="R31" s="159"/>
      <c r="V31" s="185"/>
      <c r="W31" s="185"/>
      <c r="Z31" s="159"/>
    </row>
    <row r="32" spans="2:26">
      <c r="C32" s="159"/>
      <c r="D32" s="158"/>
      <c r="E32" s="167" t="s">
        <v>162</v>
      </c>
      <c r="F32" s="152"/>
      <c r="G32" s="159"/>
      <c r="H32" s="159"/>
      <c r="I32" s="159"/>
      <c r="J32" s="159"/>
      <c r="L32" s="159"/>
      <c r="M32" s="158"/>
      <c r="N32" s="167" t="s">
        <v>162</v>
      </c>
      <c r="O32" s="152"/>
      <c r="P32" s="159"/>
      <c r="Q32" s="159"/>
      <c r="R32" s="159"/>
      <c r="V32" s="185"/>
      <c r="W32" s="185"/>
      <c r="Z32" s="159"/>
    </row>
    <row r="33" spans="2:26" ht="13.8" thickBot="1">
      <c r="C33" s="165"/>
      <c r="D33" s="164"/>
      <c r="E33" s="167" t="s">
        <v>163</v>
      </c>
      <c r="F33" s="152"/>
      <c r="G33" s="159"/>
      <c r="H33" s="159"/>
      <c r="I33" s="159"/>
      <c r="J33" s="159"/>
      <c r="L33" s="165"/>
      <c r="M33" s="164"/>
      <c r="N33" s="167" t="s">
        <v>163</v>
      </c>
      <c r="O33" s="152"/>
      <c r="P33" s="159"/>
      <c r="Q33" s="159"/>
      <c r="R33" s="159"/>
      <c r="V33" s="185"/>
      <c r="W33" s="190"/>
      <c r="Z33" s="159"/>
    </row>
    <row r="34" spans="2:26" ht="13.8" thickTop="1">
      <c r="B34" s="159"/>
      <c r="J34" s="159"/>
      <c r="K34" s="159"/>
      <c r="V34" s="185"/>
      <c r="W34" s="189">
        <f>SUM(W30:W33)</f>
        <v>0</v>
      </c>
      <c r="X34" s="188" t="s">
        <v>175</v>
      </c>
    </row>
    <row r="35" spans="2:26">
      <c r="B35" s="159"/>
      <c r="J35" s="159"/>
      <c r="K35" s="159"/>
      <c r="L35" s="173"/>
      <c r="M35" s="173"/>
      <c r="N35" s="159"/>
      <c r="O35" s="172"/>
    </row>
    <row r="36" spans="2:26"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73"/>
      <c r="M36" s="173"/>
      <c r="N36" s="159"/>
      <c r="O36" s="172"/>
    </row>
    <row r="37" spans="2:26">
      <c r="B37" s="159"/>
      <c r="C37" s="159"/>
      <c r="F37" s="159"/>
      <c r="G37" s="159"/>
      <c r="H37" s="159"/>
      <c r="I37" s="159"/>
      <c r="J37" s="159"/>
      <c r="K37" s="159"/>
      <c r="L37" s="173"/>
      <c r="M37" s="173"/>
      <c r="N37" s="159"/>
      <c r="O37" s="172"/>
    </row>
    <row r="38" spans="2:26">
      <c r="B38" s="159"/>
      <c r="C38" s="159"/>
      <c r="F38" s="159"/>
      <c r="G38" s="159"/>
      <c r="H38" s="159"/>
      <c r="I38" s="159"/>
      <c r="J38" s="159"/>
      <c r="K38" s="159"/>
      <c r="L38" s="173"/>
      <c r="M38" s="173"/>
      <c r="N38" s="159"/>
      <c r="O38" s="172"/>
    </row>
    <row r="39" spans="2:26">
      <c r="B39" s="159"/>
      <c r="C39" s="165"/>
      <c r="D39" s="163"/>
      <c r="E39" s="164"/>
      <c r="F39" s="159"/>
      <c r="G39" s="159"/>
      <c r="H39" s="159"/>
      <c r="I39" s="159"/>
      <c r="J39" s="159"/>
      <c r="K39" s="159"/>
      <c r="L39" s="173"/>
      <c r="M39" s="173"/>
      <c r="N39" s="159"/>
      <c r="O39" s="172"/>
    </row>
    <row r="40" spans="2:26">
      <c r="B40" s="159"/>
      <c r="C40" s="165"/>
      <c r="D40" s="165"/>
      <c r="E40" s="165"/>
      <c r="F40" s="165"/>
      <c r="G40" s="159"/>
      <c r="H40" s="159"/>
      <c r="I40" s="159"/>
      <c r="J40" s="159"/>
      <c r="K40" s="159"/>
      <c r="L40" s="173"/>
      <c r="M40" s="173"/>
      <c r="N40" s="159"/>
      <c r="O40" s="172"/>
    </row>
    <row r="41" spans="2:26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8"/>
  <sheetViews>
    <sheetView zoomScale="84" zoomScaleNormal="84" workbookViewId="0">
      <selection activeCell="A7" sqref="A7"/>
    </sheetView>
  </sheetViews>
  <sheetFormatPr defaultRowHeight="13.2"/>
  <cols>
    <col min="1" max="1" width="20.33203125" style="69" customWidth="1"/>
    <col min="2" max="2" width="10" style="69" bestFit="1" customWidth="1"/>
    <col min="3" max="3" width="12.5546875" style="69" bestFit="1" customWidth="1"/>
    <col min="4" max="11" width="9.109375" style="69"/>
    <col min="12" max="12" width="8.6640625" style="69" customWidth="1"/>
    <col min="13" max="13" width="9.109375" style="69"/>
    <col min="14" max="14" width="10.5546875" style="69" bestFit="1" customWidth="1"/>
    <col min="15" max="19" width="9.109375" style="69"/>
    <col min="20" max="20" width="12.5546875" style="69" bestFit="1" customWidth="1"/>
    <col min="21" max="243" width="9.109375" style="69"/>
    <col min="244" max="244" width="3" style="69" bestFit="1" customWidth="1"/>
    <col min="245" max="245" width="6.5546875" style="69" bestFit="1" customWidth="1"/>
    <col min="246" max="246" width="34.109375" style="69" bestFit="1" customWidth="1"/>
    <col min="247" max="247" width="10.88671875" style="69" bestFit="1" customWidth="1"/>
    <col min="248" max="248" width="12.33203125" style="69" bestFit="1" customWidth="1"/>
    <col min="249" max="249" width="8.6640625" style="69" customWidth="1"/>
    <col min="250" max="250" width="13.44140625" style="69" bestFit="1" customWidth="1"/>
    <col min="251" max="251" width="7.33203125" style="69" customWidth="1"/>
    <col min="252" max="499" width="9.109375" style="69"/>
    <col min="500" max="500" width="3" style="69" bestFit="1" customWidth="1"/>
    <col min="501" max="501" width="6.5546875" style="69" bestFit="1" customWidth="1"/>
    <col min="502" max="502" width="34.109375" style="69" bestFit="1" customWidth="1"/>
    <col min="503" max="503" width="10.88671875" style="69" bestFit="1" customWidth="1"/>
    <col min="504" max="504" width="12.33203125" style="69" bestFit="1" customWidth="1"/>
    <col min="505" max="505" width="8.6640625" style="69" customWidth="1"/>
    <col min="506" max="506" width="13.44140625" style="69" bestFit="1" customWidth="1"/>
    <col min="507" max="507" width="7.33203125" style="69" customWidth="1"/>
    <col min="508" max="755" width="9.109375" style="69"/>
    <col min="756" max="756" width="3" style="69" bestFit="1" customWidth="1"/>
    <col min="757" max="757" width="6.5546875" style="69" bestFit="1" customWidth="1"/>
    <col min="758" max="758" width="34.109375" style="69" bestFit="1" customWidth="1"/>
    <col min="759" max="759" width="10.88671875" style="69" bestFit="1" customWidth="1"/>
    <col min="760" max="760" width="12.33203125" style="69" bestFit="1" customWidth="1"/>
    <col min="761" max="761" width="8.6640625" style="69" customWidth="1"/>
    <col min="762" max="762" width="13.44140625" style="69" bestFit="1" customWidth="1"/>
    <col min="763" max="763" width="7.33203125" style="69" customWidth="1"/>
    <col min="764" max="1011" width="9.109375" style="69"/>
    <col min="1012" max="1012" width="3" style="69" bestFit="1" customWidth="1"/>
    <col min="1013" max="1013" width="6.5546875" style="69" bestFit="1" customWidth="1"/>
    <col min="1014" max="1014" width="34.109375" style="69" bestFit="1" customWidth="1"/>
    <col min="1015" max="1015" width="10.88671875" style="69" bestFit="1" customWidth="1"/>
    <col min="1016" max="1016" width="12.33203125" style="69" bestFit="1" customWidth="1"/>
    <col min="1017" max="1017" width="8.6640625" style="69" customWidth="1"/>
    <col min="1018" max="1018" width="13.44140625" style="69" bestFit="1" customWidth="1"/>
    <col min="1019" max="1019" width="7.33203125" style="69" customWidth="1"/>
    <col min="1020" max="1267" width="9.109375" style="69"/>
    <col min="1268" max="1268" width="3" style="69" bestFit="1" customWidth="1"/>
    <col min="1269" max="1269" width="6.5546875" style="69" bestFit="1" customWidth="1"/>
    <col min="1270" max="1270" width="34.109375" style="69" bestFit="1" customWidth="1"/>
    <col min="1271" max="1271" width="10.88671875" style="69" bestFit="1" customWidth="1"/>
    <col min="1272" max="1272" width="12.33203125" style="69" bestFit="1" customWidth="1"/>
    <col min="1273" max="1273" width="8.6640625" style="69" customWidth="1"/>
    <col min="1274" max="1274" width="13.44140625" style="69" bestFit="1" customWidth="1"/>
    <col min="1275" max="1275" width="7.33203125" style="69" customWidth="1"/>
    <col min="1276" max="1523" width="9.109375" style="69"/>
    <col min="1524" max="1524" width="3" style="69" bestFit="1" customWidth="1"/>
    <col min="1525" max="1525" width="6.5546875" style="69" bestFit="1" customWidth="1"/>
    <col min="1526" max="1526" width="34.109375" style="69" bestFit="1" customWidth="1"/>
    <col min="1527" max="1527" width="10.88671875" style="69" bestFit="1" customWidth="1"/>
    <col min="1528" max="1528" width="12.33203125" style="69" bestFit="1" customWidth="1"/>
    <col min="1529" max="1529" width="8.6640625" style="69" customWidth="1"/>
    <col min="1530" max="1530" width="13.44140625" style="69" bestFit="1" customWidth="1"/>
    <col min="1531" max="1531" width="7.33203125" style="69" customWidth="1"/>
    <col min="1532" max="1779" width="9.109375" style="69"/>
    <col min="1780" max="1780" width="3" style="69" bestFit="1" customWidth="1"/>
    <col min="1781" max="1781" width="6.5546875" style="69" bestFit="1" customWidth="1"/>
    <col min="1782" max="1782" width="34.109375" style="69" bestFit="1" customWidth="1"/>
    <col min="1783" max="1783" width="10.88671875" style="69" bestFit="1" customWidth="1"/>
    <col min="1784" max="1784" width="12.33203125" style="69" bestFit="1" customWidth="1"/>
    <col min="1785" max="1785" width="8.6640625" style="69" customWidth="1"/>
    <col min="1786" max="1786" width="13.44140625" style="69" bestFit="1" customWidth="1"/>
    <col min="1787" max="1787" width="7.33203125" style="69" customWidth="1"/>
    <col min="1788" max="2035" width="9.109375" style="69"/>
    <col min="2036" max="2036" width="3" style="69" bestFit="1" customWidth="1"/>
    <col min="2037" max="2037" width="6.5546875" style="69" bestFit="1" customWidth="1"/>
    <col min="2038" max="2038" width="34.109375" style="69" bestFit="1" customWidth="1"/>
    <col min="2039" max="2039" width="10.88671875" style="69" bestFit="1" customWidth="1"/>
    <col min="2040" max="2040" width="12.33203125" style="69" bestFit="1" customWidth="1"/>
    <col min="2041" max="2041" width="8.6640625" style="69" customWidth="1"/>
    <col min="2042" max="2042" width="13.44140625" style="69" bestFit="1" customWidth="1"/>
    <col min="2043" max="2043" width="7.33203125" style="69" customWidth="1"/>
    <col min="2044" max="2291" width="9.109375" style="69"/>
    <col min="2292" max="2292" width="3" style="69" bestFit="1" customWidth="1"/>
    <col min="2293" max="2293" width="6.5546875" style="69" bestFit="1" customWidth="1"/>
    <col min="2294" max="2294" width="34.109375" style="69" bestFit="1" customWidth="1"/>
    <col min="2295" max="2295" width="10.88671875" style="69" bestFit="1" customWidth="1"/>
    <col min="2296" max="2296" width="12.33203125" style="69" bestFit="1" customWidth="1"/>
    <col min="2297" max="2297" width="8.6640625" style="69" customWidth="1"/>
    <col min="2298" max="2298" width="13.44140625" style="69" bestFit="1" customWidth="1"/>
    <col min="2299" max="2299" width="7.33203125" style="69" customWidth="1"/>
    <col min="2300" max="2547" width="9.109375" style="69"/>
    <col min="2548" max="2548" width="3" style="69" bestFit="1" customWidth="1"/>
    <col min="2549" max="2549" width="6.5546875" style="69" bestFit="1" customWidth="1"/>
    <col min="2550" max="2550" width="34.109375" style="69" bestFit="1" customWidth="1"/>
    <col min="2551" max="2551" width="10.88671875" style="69" bestFit="1" customWidth="1"/>
    <col min="2552" max="2552" width="12.33203125" style="69" bestFit="1" customWidth="1"/>
    <col min="2553" max="2553" width="8.6640625" style="69" customWidth="1"/>
    <col min="2554" max="2554" width="13.44140625" style="69" bestFit="1" customWidth="1"/>
    <col min="2555" max="2555" width="7.33203125" style="69" customWidth="1"/>
    <col min="2556" max="2803" width="9.109375" style="69"/>
    <col min="2804" max="2804" width="3" style="69" bestFit="1" customWidth="1"/>
    <col min="2805" max="2805" width="6.5546875" style="69" bestFit="1" customWidth="1"/>
    <col min="2806" max="2806" width="34.109375" style="69" bestFit="1" customWidth="1"/>
    <col min="2807" max="2807" width="10.88671875" style="69" bestFit="1" customWidth="1"/>
    <col min="2808" max="2808" width="12.33203125" style="69" bestFit="1" customWidth="1"/>
    <col min="2809" max="2809" width="8.6640625" style="69" customWidth="1"/>
    <col min="2810" max="2810" width="13.44140625" style="69" bestFit="1" customWidth="1"/>
    <col min="2811" max="2811" width="7.33203125" style="69" customWidth="1"/>
    <col min="2812" max="3059" width="9.109375" style="69"/>
    <col min="3060" max="3060" width="3" style="69" bestFit="1" customWidth="1"/>
    <col min="3061" max="3061" width="6.5546875" style="69" bestFit="1" customWidth="1"/>
    <col min="3062" max="3062" width="34.109375" style="69" bestFit="1" customWidth="1"/>
    <col min="3063" max="3063" width="10.88671875" style="69" bestFit="1" customWidth="1"/>
    <col min="3064" max="3064" width="12.33203125" style="69" bestFit="1" customWidth="1"/>
    <col min="3065" max="3065" width="8.6640625" style="69" customWidth="1"/>
    <col min="3066" max="3066" width="13.44140625" style="69" bestFit="1" customWidth="1"/>
    <col min="3067" max="3067" width="7.33203125" style="69" customWidth="1"/>
    <col min="3068" max="3315" width="9.109375" style="69"/>
    <col min="3316" max="3316" width="3" style="69" bestFit="1" customWidth="1"/>
    <col min="3317" max="3317" width="6.5546875" style="69" bestFit="1" customWidth="1"/>
    <col min="3318" max="3318" width="34.109375" style="69" bestFit="1" customWidth="1"/>
    <col min="3319" max="3319" width="10.88671875" style="69" bestFit="1" customWidth="1"/>
    <col min="3320" max="3320" width="12.33203125" style="69" bestFit="1" customWidth="1"/>
    <col min="3321" max="3321" width="8.6640625" style="69" customWidth="1"/>
    <col min="3322" max="3322" width="13.44140625" style="69" bestFit="1" customWidth="1"/>
    <col min="3323" max="3323" width="7.33203125" style="69" customWidth="1"/>
    <col min="3324" max="3571" width="9.109375" style="69"/>
    <col min="3572" max="3572" width="3" style="69" bestFit="1" customWidth="1"/>
    <col min="3573" max="3573" width="6.5546875" style="69" bestFit="1" customWidth="1"/>
    <col min="3574" max="3574" width="34.109375" style="69" bestFit="1" customWidth="1"/>
    <col min="3575" max="3575" width="10.88671875" style="69" bestFit="1" customWidth="1"/>
    <col min="3576" max="3576" width="12.33203125" style="69" bestFit="1" customWidth="1"/>
    <col min="3577" max="3577" width="8.6640625" style="69" customWidth="1"/>
    <col min="3578" max="3578" width="13.44140625" style="69" bestFit="1" customWidth="1"/>
    <col min="3579" max="3579" width="7.33203125" style="69" customWidth="1"/>
    <col min="3580" max="3827" width="9.109375" style="69"/>
    <col min="3828" max="3828" width="3" style="69" bestFit="1" customWidth="1"/>
    <col min="3829" max="3829" width="6.5546875" style="69" bestFit="1" customWidth="1"/>
    <col min="3830" max="3830" width="34.109375" style="69" bestFit="1" customWidth="1"/>
    <col min="3831" max="3831" width="10.88671875" style="69" bestFit="1" customWidth="1"/>
    <col min="3832" max="3832" width="12.33203125" style="69" bestFit="1" customWidth="1"/>
    <col min="3833" max="3833" width="8.6640625" style="69" customWidth="1"/>
    <col min="3834" max="3834" width="13.44140625" style="69" bestFit="1" customWidth="1"/>
    <col min="3835" max="3835" width="7.33203125" style="69" customWidth="1"/>
    <col min="3836" max="4083" width="9.109375" style="69"/>
    <col min="4084" max="4084" width="3" style="69" bestFit="1" customWidth="1"/>
    <col min="4085" max="4085" width="6.5546875" style="69" bestFit="1" customWidth="1"/>
    <col min="4086" max="4086" width="34.109375" style="69" bestFit="1" customWidth="1"/>
    <col min="4087" max="4087" width="10.88671875" style="69" bestFit="1" customWidth="1"/>
    <col min="4088" max="4088" width="12.33203125" style="69" bestFit="1" customWidth="1"/>
    <col min="4089" max="4089" width="8.6640625" style="69" customWidth="1"/>
    <col min="4090" max="4090" width="13.44140625" style="69" bestFit="1" customWidth="1"/>
    <col min="4091" max="4091" width="7.33203125" style="69" customWidth="1"/>
    <col min="4092" max="4339" width="9.109375" style="69"/>
    <col min="4340" max="4340" width="3" style="69" bestFit="1" customWidth="1"/>
    <col min="4341" max="4341" width="6.5546875" style="69" bestFit="1" customWidth="1"/>
    <col min="4342" max="4342" width="34.109375" style="69" bestFit="1" customWidth="1"/>
    <col min="4343" max="4343" width="10.88671875" style="69" bestFit="1" customWidth="1"/>
    <col min="4344" max="4344" width="12.33203125" style="69" bestFit="1" customWidth="1"/>
    <col min="4345" max="4345" width="8.6640625" style="69" customWidth="1"/>
    <col min="4346" max="4346" width="13.44140625" style="69" bestFit="1" customWidth="1"/>
    <col min="4347" max="4347" width="7.33203125" style="69" customWidth="1"/>
    <col min="4348" max="4595" width="9.109375" style="69"/>
    <col min="4596" max="4596" width="3" style="69" bestFit="1" customWidth="1"/>
    <col min="4597" max="4597" width="6.5546875" style="69" bestFit="1" customWidth="1"/>
    <col min="4598" max="4598" width="34.109375" style="69" bestFit="1" customWidth="1"/>
    <col min="4599" max="4599" width="10.88671875" style="69" bestFit="1" customWidth="1"/>
    <col min="4600" max="4600" width="12.33203125" style="69" bestFit="1" customWidth="1"/>
    <col min="4601" max="4601" width="8.6640625" style="69" customWidth="1"/>
    <col min="4602" max="4602" width="13.44140625" style="69" bestFit="1" customWidth="1"/>
    <col min="4603" max="4603" width="7.33203125" style="69" customWidth="1"/>
    <col min="4604" max="4851" width="9.109375" style="69"/>
    <col min="4852" max="4852" width="3" style="69" bestFit="1" customWidth="1"/>
    <col min="4853" max="4853" width="6.5546875" style="69" bestFit="1" customWidth="1"/>
    <col min="4854" max="4854" width="34.109375" style="69" bestFit="1" customWidth="1"/>
    <col min="4855" max="4855" width="10.88671875" style="69" bestFit="1" customWidth="1"/>
    <col min="4856" max="4856" width="12.33203125" style="69" bestFit="1" customWidth="1"/>
    <col min="4857" max="4857" width="8.6640625" style="69" customWidth="1"/>
    <col min="4858" max="4858" width="13.44140625" style="69" bestFit="1" customWidth="1"/>
    <col min="4859" max="4859" width="7.33203125" style="69" customWidth="1"/>
    <col min="4860" max="5107" width="9.109375" style="69"/>
    <col min="5108" max="5108" width="3" style="69" bestFit="1" customWidth="1"/>
    <col min="5109" max="5109" width="6.5546875" style="69" bestFit="1" customWidth="1"/>
    <col min="5110" max="5110" width="34.109375" style="69" bestFit="1" customWidth="1"/>
    <col min="5111" max="5111" width="10.88671875" style="69" bestFit="1" customWidth="1"/>
    <col min="5112" max="5112" width="12.33203125" style="69" bestFit="1" customWidth="1"/>
    <col min="5113" max="5113" width="8.6640625" style="69" customWidth="1"/>
    <col min="5114" max="5114" width="13.44140625" style="69" bestFit="1" customWidth="1"/>
    <col min="5115" max="5115" width="7.33203125" style="69" customWidth="1"/>
    <col min="5116" max="5363" width="9.109375" style="69"/>
    <col min="5364" max="5364" width="3" style="69" bestFit="1" customWidth="1"/>
    <col min="5365" max="5365" width="6.5546875" style="69" bestFit="1" customWidth="1"/>
    <col min="5366" max="5366" width="34.109375" style="69" bestFit="1" customWidth="1"/>
    <col min="5367" max="5367" width="10.88671875" style="69" bestFit="1" customWidth="1"/>
    <col min="5368" max="5368" width="12.33203125" style="69" bestFit="1" customWidth="1"/>
    <col min="5369" max="5369" width="8.6640625" style="69" customWidth="1"/>
    <col min="5370" max="5370" width="13.44140625" style="69" bestFit="1" customWidth="1"/>
    <col min="5371" max="5371" width="7.33203125" style="69" customWidth="1"/>
    <col min="5372" max="5619" width="9.109375" style="69"/>
    <col min="5620" max="5620" width="3" style="69" bestFit="1" customWidth="1"/>
    <col min="5621" max="5621" width="6.5546875" style="69" bestFit="1" customWidth="1"/>
    <col min="5622" max="5622" width="34.109375" style="69" bestFit="1" customWidth="1"/>
    <col min="5623" max="5623" width="10.88671875" style="69" bestFit="1" customWidth="1"/>
    <col min="5624" max="5624" width="12.33203125" style="69" bestFit="1" customWidth="1"/>
    <col min="5625" max="5625" width="8.6640625" style="69" customWidth="1"/>
    <col min="5626" max="5626" width="13.44140625" style="69" bestFit="1" customWidth="1"/>
    <col min="5627" max="5627" width="7.33203125" style="69" customWidth="1"/>
    <col min="5628" max="5875" width="9.109375" style="69"/>
    <col min="5876" max="5876" width="3" style="69" bestFit="1" customWidth="1"/>
    <col min="5877" max="5877" width="6.5546875" style="69" bestFit="1" customWidth="1"/>
    <col min="5878" max="5878" width="34.109375" style="69" bestFit="1" customWidth="1"/>
    <col min="5879" max="5879" width="10.88671875" style="69" bestFit="1" customWidth="1"/>
    <col min="5880" max="5880" width="12.33203125" style="69" bestFit="1" customWidth="1"/>
    <col min="5881" max="5881" width="8.6640625" style="69" customWidth="1"/>
    <col min="5882" max="5882" width="13.44140625" style="69" bestFit="1" customWidth="1"/>
    <col min="5883" max="5883" width="7.33203125" style="69" customWidth="1"/>
    <col min="5884" max="6131" width="9.109375" style="69"/>
    <col min="6132" max="6132" width="3" style="69" bestFit="1" customWidth="1"/>
    <col min="6133" max="6133" width="6.5546875" style="69" bestFit="1" customWidth="1"/>
    <col min="6134" max="6134" width="34.109375" style="69" bestFit="1" customWidth="1"/>
    <col min="6135" max="6135" width="10.88671875" style="69" bestFit="1" customWidth="1"/>
    <col min="6136" max="6136" width="12.33203125" style="69" bestFit="1" customWidth="1"/>
    <col min="6137" max="6137" width="8.6640625" style="69" customWidth="1"/>
    <col min="6138" max="6138" width="13.44140625" style="69" bestFit="1" customWidth="1"/>
    <col min="6139" max="6139" width="7.33203125" style="69" customWidth="1"/>
    <col min="6140" max="6387" width="9.109375" style="69"/>
    <col min="6388" max="6388" width="3" style="69" bestFit="1" customWidth="1"/>
    <col min="6389" max="6389" width="6.5546875" style="69" bestFit="1" customWidth="1"/>
    <col min="6390" max="6390" width="34.109375" style="69" bestFit="1" customWidth="1"/>
    <col min="6391" max="6391" width="10.88671875" style="69" bestFit="1" customWidth="1"/>
    <col min="6392" max="6392" width="12.33203125" style="69" bestFit="1" customWidth="1"/>
    <col min="6393" max="6393" width="8.6640625" style="69" customWidth="1"/>
    <col min="6394" max="6394" width="13.44140625" style="69" bestFit="1" customWidth="1"/>
    <col min="6395" max="6395" width="7.33203125" style="69" customWidth="1"/>
    <col min="6396" max="6643" width="9.109375" style="69"/>
    <col min="6644" max="6644" width="3" style="69" bestFit="1" customWidth="1"/>
    <col min="6645" max="6645" width="6.5546875" style="69" bestFit="1" customWidth="1"/>
    <col min="6646" max="6646" width="34.109375" style="69" bestFit="1" customWidth="1"/>
    <col min="6647" max="6647" width="10.88671875" style="69" bestFit="1" customWidth="1"/>
    <col min="6648" max="6648" width="12.33203125" style="69" bestFit="1" customWidth="1"/>
    <col min="6649" max="6649" width="8.6640625" style="69" customWidth="1"/>
    <col min="6650" max="6650" width="13.44140625" style="69" bestFit="1" customWidth="1"/>
    <col min="6651" max="6651" width="7.33203125" style="69" customWidth="1"/>
    <col min="6652" max="6899" width="9.109375" style="69"/>
    <col min="6900" max="6900" width="3" style="69" bestFit="1" customWidth="1"/>
    <col min="6901" max="6901" width="6.5546875" style="69" bestFit="1" customWidth="1"/>
    <col min="6902" max="6902" width="34.109375" style="69" bestFit="1" customWidth="1"/>
    <col min="6903" max="6903" width="10.88671875" style="69" bestFit="1" customWidth="1"/>
    <col min="6904" max="6904" width="12.33203125" style="69" bestFit="1" customWidth="1"/>
    <col min="6905" max="6905" width="8.6640625" style="69" customWidth="1"/>
    <col min="6906" max="6906" width="13.44140625" style="69" bestFit="1" customWidth="1"/>
    <col min="6907" max="6907" width="7.33203125" style="69" customWidth="1"/>
    <col min="6908" max="7155" width="9.109375" style="69"/>
    <col min="7156" max="7156" width="3" style="69" bestFit="1" customWidth="1"/>
    <col min="7157" max="7157" width="6.5546875" style="69" bestFit="1" customWidth="1"/>
    <col min="7158" max="7158" width="34.109375" style="69" bestFit="1" customWidth="1"/>
    <col min="7159" max="7159" width="10.88671875" style="69" bestFit="1" customWidth="1"/>
    <col min="7160" max="7160" width="12.33203125" style="69" bestFit="1" customWidth="1"/>
    <col min="7161" max="7161" width="8.6640625" style="69" customWidth="1"/>
    <col min="7162" max="7162" width="13.44140625" style="69" bestFit="1" customWidth="1"/>
    <col min="7163" max="7163" width="7.33203125" style="69" customWidth="1"/>
    <col min="7164" max="7411" width="9.109375" style="69"/>
    <col min="7412" max="7412" width="3" style="69" bestFit="1" customWidth="1"/>
    <col min="7413" max="7413" width="6.5546875" style="69" bestFit="1" customWidth="1"/>
    <col min="7414" max="7414" width="34.109375" style="69" bestFit="1" customWidth="1"/>
    <col min="7415" max="7415" width="10.88671875" style="69" bestFit="1" customWidth="1"/>
    <col min="7416" max="7416" width="12.33203125" style="69" bestFit="1" customWidth="1"/>
    <col min="7417" max="7417" width="8.6640625" style="69" customWidth="1"/>
    <col min="7418" max="7418" width="13.44140625" style="69" bestFit="1" customWidth="1"/>
    <col min="7419" max="7419" width="7.33203125" style="69" customWidth="1"/>
    <col min="7420" max="7667" width="9.109375" style="69"/>
    <col min="7668" max="7668" width="3" style="69" bestFit="1" customWidth="1"/>
    <col min="7669" max="7669" width="6.5546875" style="69" bestFit="1" customWidth="1"/>
    <col min="7670" max="7670" width="34.109375" style="69" bestFit="1" customWidth="1"/>
    <col min="7671" max="7671" width="10.88671875" style="69" bestFit="1" customWidth="1"/>
    <col min="7672" max="7672" width="12.33203125" style="69" bestFit="1" customWidth="1"/>
    <col min="7673" max="7673" width="8.6640625" style="69" customWidth="1"/>
    <col min="7674" max="7674" width="13.44140625" style="69" bestFit="1" customWidth="1"/>
    <col min="7675" max="7675" width="7.33203125" style="69" customWidth="1"/>
    <col min="7676" max="7923" width="9.109375" style="69"/>
    <col min="7924" max="7924" width="3" style="69" bestFit="1" customWidth="1"/>
    <col min="7925" max="7925" width="6.5546875" style="69" bestFit="1" customWidth="1"/>
    <col min="7926" max="7926" width="34.109375" style="69" bestFit="1" customWidth="1"/>
    <col min="7927" max="7927" width="10.88671875" style="69" bestFit="1" customWidth="1"/>
    <col min="7928" max="7928" width="12.33203125" style="69" bestFit="1" customWidth="1"/>
    <col min="7929" max="7929" width="8.6640625" style="69" customWidth="1"/>
    <col min="7930" max="7930" width="13.44140625" style="69" bestFit="1" customWidth="1"/>
    <col min="7931" max="7931" width="7.33203125" style="69" customWidth="1"/>
    <col min="7932" max="8179" width="9.109375" style="69"/>
    <col min="8180" max="8180" width="3" style="69" bestFit="1" customWidth="1"/>
    <col min="8181" max="8181" width="6.5546875" style="69" bestFit="1" customWidth="1"/>
    <col min="8182" max="8182" width="34.109375" style="69" bestFit="1" customWidth="1"/>
    <col min="8183" max="8183" width="10.88671875" style="69" bestFit="1" customWidth="1"/>
    <col min="8184" max="8184" width="12.33203125" style="69" bestFit="1" customWidth="1"/>
    <col min="8185" max="8185" width="8.6640625" style="69" customWidth="1"/>
    <col min="8186" max="8186" width="13.44140625" style="69" bestFit="1" customWidth="1"/>
    <col min="8187" max="8187" width="7.33203125" style="69" customWidth="1"/>
    <col min="8188" max="8435" width="9.109375" style="69"/>
    <col min="8436" max="8436" width="3" style="69" bestFit="1" customWidth="1"/>
    <col min="8437" max="8437" width="6.5546875" style="69" bestFit="1" customWidth="1"/>
    <col min="8438" max="8438" width="34.109375" style="69" bestFit="1" customWidth="1"/>
    <col min="8439" max="8439" width="10.88671875" style="69" bestFit="1" customWidth="1"/>
    <col min="8440" max="8440" width="12.33203125" style="69" bestFit="1" customWidth="1"/>
    <col min="8441" max="8441" width="8.6640625" style="69" customWidth="1"/>
    <col min="8442" max="8442" width="13.44140625" style="69" bestFit="1" customWidth="1"/>
    <col min="8443" max="8443" width="7.33203125" style="69" customWidth="1"/>
    <col min="8444" max="8691" width="9.109375" style="69"/>
    <col min="8692" max="8692" width="3" style="69" bestFit="1" customWidth="1"/>
    <col min="8693" max="8693" width="6.5546875" style="69" bestFit="1" customWidth="1"/>
    <col min="8694" max="8694" width="34.109375" style="69" bestFit="1" customWidth="1"/>
    <col min="8695" max="8695" width="10.88671875" style="69" bestFit="1" customWidth="1"/>
    <col min="8696" max="8696" width="12.33203125" style="69" bestFit="1" customWidth="1"/>
    <col min="8697" max="8697" width="8.6640625" style="69" customWidth="1"/>
    <col min="8698" max="8698" width="13.44140625" style="69" bestFit="1" customWidth="1"/>
    <col min="8699" max="8699" width="7.33203125" style="69" customWidth="1"/>
    <col min="8700" max="8947" width="9.109375" style="69"/>
    <col min="8948" max="8948" width="3" style="69" bestFit="1" customWidth="1"/>
    <col min="8949" max="8949" width="6.5546875" style="69" bestFit="1" customWidth="1"/>
    <col min="8950" max="8950" width="34.109375" style="69" bestFit="1" customWidth="1"/>
    <col min="8951" max="8951" width="10.88671875" style="69" bestFit="1" customWidth="1"/>
    <col min="8952" max="8952" width="12.33203125" style="69" bestFit="1" customWidth="1"/>
    <col min="8953" max="8953" width="8.6640625" style="69" customWidth="1"/>
    <col min="8954" max="8954" width="13.44140625" style="69" bestFit="1" customWidth="1"/>
    <col min="8955" max="8955" width="7.33203125" style="69" customWidth="1"/>
    <col min="8956" max="9203" width="9.109375" style="69"/>
    <col min="9204" max="9204" width="3" style="69" bestFit="1" customWidth="1"/>
    <col min="9205" max="9205" width="6.5546875" style="69" bestFit="1" customWidth="1"/>
    <col min="9206" max="9206" width="34.109375" style="69" bestFit="1" customWidth="1"/>
    <col min="9207" max="9207" width="10.88671875" style="69" bestFit="1" customWidth="1"/>
    <col min="9208" max="9208" width="12.33203125" style="69" bestFit="1" customWidth="1"/>
    <col min="9209" max="9209" width="8.6640625" style="69" customWidth="1"/>
    <col min="9210" max="9210" width="13.44140625" style="69" bestFit="1" customWidth="1"/>
    <col min="9211" max="9211" width="7.33203125" style="69" customWidth="1"/>
    <col min="9212" max="9459" width="9.109375" style="69"/>
    <col min="9460" max="9460" width="3" style="69" bestFit="1" customWidth="1"/>
    <col min="9461" max="9461" width="6.5546875" style="69" bestFit="1" customWidth="1"/>
    <col min="9462" max="9462" width="34.109375" style="69" bestFit="1" customWidth="1"/>
    <col min="9463" max="9463" width="10.88671875" style="69" bestFit="1" customWidth="1"/>
    <col min="9464" max="9464" width="12.33203125" style="69" bestFit="1" customWidth="1"/>
    <col min="9465" max="9465" width="8.6640625" style="69" customWidth="1"/>
    <col min="9466" max="9466" width="13.44140625" style="69" bestFit="1" customWidth="1"/>
    <col min="9467" max="9467" width="7.33203125" style="69" customWidth="1"/>
    <col min="9468" max="9715" width="9.109375" style="69"/>
    <col min="9716" max="9716" width="3" style="69" bestFit="1" customWidth="1"/>
    <col min="9717" max="9717" width="6.5546875" style="69" bestFit="1" customWidth="1"/>
    <col min="9718" max="9718" width="34.109375" style="69" bestFit="1" customWidth="1"/>
    <col min="9719" max="9719" width="10.88671875" style="69" bestFit="1" customWidth="1"/>
    <col min="9720" max="9720" width="12.33203125" style="69" bestFit="1" customWidth="1"/>
    <col min="9721" max="9721" width="8.6640625" style="69" customWidth="1"/>
    <col min="9722" max="9722" width="13.44140625" style="69" bestFit="1" customWidth="1"/>
    <col min="9723" max="9723" width="7.33203125" style="69" customWidth="1"/>
    <col min="9724" max="9971" width="9.109375" style="69"/>
    <col min="9972" max="9972" width="3" style="69" bestFit="1" customWidth="1"/>
    <col min="9973" max="9973" width="6.5546875" style="69" bestFit="1" customWidth="1"/>
    <col min="9974" max="9974" width="34.109375" style="69" bestFit="1" customWidth="1"/>
    <col min="9975" max="9975" width="10.88671875" style="69" bestFit="1" customWidth="1"/>
    <col min="9976" max="9976" width="12.33203125" style="69" bestFit="1" customWidth="1"/>
    <col min="9977" max="9977" width="8.6640625" style="69" customWidth="1"/>
    <col min="9978" max="9978" width="13.44140625" style="69" bestFit="1" customWidth="1"/>
    <col min="9979" max="9979" width="7.33203125" style="69" customWidth="1"/>
    <col min="9980" max="10227" width="9.109375" style="69"/>
    <col min="10228" max="10228" width="3" style="69" bestFit="1" customWidth="1"/>
    <col min="10229" max="10229" width="6.5546875" style="69" bestFit="1" customWidth="1"/>
    <col min="10230" max="10230" width="34.109375" style="69" bestFit="1" customWidth="1"/>
    <col min="10231" max="10231" width="10.88671875" style="69" bestFit="1" customWidth="1"/>
    <col min="10232" max="10232" width="12.33203125" style="69" bestFit="1" customWidth="1"/>
    <col min="10233" max="10233" width="8.6640625" style="69" customWidth="1"/>
    <col min="10234" max="10234" width="13.44140625" style="69" bestFit="1" customWidth="1"/>
    <col min="10235" max="10235" width="7.33203125" style="69" customWidth="1"/>
    <col min="10236" max="10483" width="9.109375" style="69"/>
    <col min="10484" max="10484" width="3" style="69" bestFit="1" customWidth="1"/>
    <col min="10485" max="10485" width="6.5546875" style="69" bestFit="1" customWidth="1"/>
    <col min="10486" max="10486" width="34.109375" style="69" bestFit="1" customWidth="1"/>
    <col min="10487" max="10487" width="10.88671875" style="69" bestFit="1" customWidth="1"/>
    <col min="10488" max="10488" width="12.33203125" style="69" bestFit="1" customWidth="1"/>
    <col min="10489" max="10489" width="8.6640625" style="69" customWidth="1"/>
    <col min="10490" max="10490" width="13.44140625" style="69" bestFit="1" customWidth="1"/>
    <col min="10491" max="10491" width="7.33203125" style="69" customWidth="1"/>
    <col min="10492" max="10739" width="9.109375" style="69"/>
    <col min="10740" max="10740" width="3" style="69" bestFit="1" customWidth="1"/>
    <col min="10741" max="10741" width="6.5546875" style="69" bestFit="1" customWidth="1"/>
    <col min="10742" max="10742" width="34.109375" style="69" bestFit="1" customWidth="1"/>
    <col min="10743" max="10743" width="10.88671875" style="69" bestFit="1" customWidth="1"/>
    <col min="10744" max="10744" width="12.33203125" style="69" bestFit="1" customWidth="1"/>
    <col min="10745" max="10745" width="8.6640625" style="69" customWidth="1"/>
    <col min="10746" max="10746" width="13.44140625" style="69" bestFit="1" customWidth="1"/>
    <col min="10747" max="10747" width="7.33203125" style="69" customWidth="1"/>
    <col min="10748" max="10995" width="9.109375" style="69"/>
    <col min="10996" max="10996" width="3" style="69" bestFit="1" customWidth="1"/>
    <col min="10997" max="10997" width="6.5546875" style="69" bestFit="1" customWidth="1"/>
    <col min="10998" max="10998" width="34.109375" style="69" bestFit="1" customWidth="1"/>
    <col min="10999" max="10999" width="10.88671875" style="69" bestFit="1" customWidth="1"/>
    <col min="11000" max="11000" width="12.33203125" style="69" bestFit="1" customWidth="1"/>
    <col min="11001" max="11001" width="8.6640625" style="69" customWidth="1"/>
    <col min="11002" max="11002" width="13.44140625" style="69" bestFit="1" customWidth="1"/>
    <col min="11003" max="11003" width="7.33203125" style="69" customWidth="1"/>
    <col min="11004" max="11251" width="9.109375" style="69"/>
    <col min="11252" max="11252" width="3" style="69" bestFit="1" customWidth="1"/>
    <col min="11253" max="11253" width="6.5546875" style="69" bestFit="1" customWidth="1"/>
    <col min="11254" max="11254" width="34.109375" style="69" bestFit="1" customWidth="1"/>
    <col min="11255" max="11255" width="10.88671875" style="69" bestFit="1" customWidth="1"/>
    <col min="11256" max="11256" width="12.33203125" style="69" bestFit="1" customWidth="1"/>
    <col min="11257" max="11257" width="8.6640625" style="69" customWidth="1"/>
    <col min="11258" max="11258" width="13.44140625" style="69" bestFit="1" customWidth="1"/>
    <col min="11259" max="11259" width="7.33203125" style="69" customWidth="1"/>
    <col min="11260" max="11507" width="9.109375" style="69"/>
    <col min="11508" max="11508" width="3" style="69" bestFit="1" customWidth="1"/>
    <col min="11509" max="11509" width="6.5546875" style="69" bestFit="1" customWidth="1"/>
    <col min="11510" max="11510" width="34.109375" style="69" bestFit="1" customWidth="1"/>
    <col min="11511" max="11511" width="10.88671875" style="69" bestFit="1" customWidth="1"/>
    <col min="11512" max="11512" width="12.33203125" style="69" bestFit="1" customWidth="1"/>
    <col min="11513" max="11513" width="8.6640625" style="69" customWidth="1"/>
    <col min="11514" max="11514" width="13.44140625" style="69" bestFit="1" customWidth="1"/>
    <col min="11515" max="11515" width="7.33203125" style="69" customWidth="1"/>
    <col min="11516" max="11763" width="9.109375" style="69"/>
    <col min="11764" max="11764" width="3" style="69" bestFit="1" customWidth="1"/>
    <col min="11765" max="11765" width="6.5546875" style="69" bestFit="1" customWidth="1"/>
    <col min="11766" max="11766" width="34.109375" style="69" bestFit="1" customWidth="1"/>
    <col min="11767" max="11767" width="10.88671875" style="69" bestFit="1" customWidth="1"/>
    <col min="11768" max="11768" width="12.33203125" style="69" bestFit="1" customWidth="1"/>
    <col min="11769" max="11769" width="8.6640625" style="69" customWidth="1"/>
    <col min="11770" max="11770" width="13.44140625" style="69" bestFit="1" customWidth="1"/>
    <col min="11771" max="11771" width="7.33203125" style="69" customWidth="1"/>
    <col min="11772" max="12019" width="9.109375" style="69"/>
    <col min="12020" max="12020" width="3" style="69" bestFit="1" customWidth="1"/>
    <col min="12021" max="12021" width="6.5546875" style="69" bestFit="1" customWidth="1"/>
    <col min="12022" max="12022" width="34.109375" style="69" bestFit="1" customWidth="1"/>
    <col min="12023" max="12023" width="10.88671875" style="69" bestFit="1" customWidth="1"/>
    <col min="12024" max="12024" width="12.33203125" style="69" bestFit="1" customWidth="1"/>
    <col min="12025" max="12025" width="8.6640625" style="69" customWidth="1"/>
    <col min="12026" max="12026" width="13.44140625" style="69" bestFit="1" customWidth="1"/>
    <col min="12027" max="12027" width="7.33203125" style="69" customWidth="1"/>
    <col min="12028" max="12275" width="9.109375" style="69"/>
    <col min="12276" max="12276" width="3" style="69" bestFit="1" customWidth="1"/>
    <col min="12277" max="12277" width="6.5546875" style="69" bestFit="1" customWidth="1"/>
    <col min="12278" max="12278" width="34.109375" style="69" bestFit="1" customWidth="1"/>
    <col min="12279" max="12279" width="10.88671875" style="69" bestFit="1" customWidth="1"/>
    <col min="12280" max="12280" width="12.33203125" style="69" bestFit="1" customWidth="1"/>
    <col min="12281" max="12281" width="8.6640625" style="69" customWidth="1"/>
    <col min="12282" max="12282" width="13.44140625" style="69" bestFit="1" customWidth="1"/>
    <col min="12283" max="12283" width="7.33203125" style="69" customWidth="1"/>
    <col min="12284" max="12531" width="9.109375" style="69"/>
    <col min="12532" max="12532" width="3" style="69" bestFit="1" customWidth="1"/>
    <col min="12533" max="12533" width="6.5546875" style="69" bestFit="1" customWidth="1"/>
    <col min="12534" max="12534" width="34.109375" style="69" bestFit="1" customWidth="1"/>
    <col min="12535" max="12535" width="10.88671875" style="69" bestFit="1" customWidth="1"/>
    <col min="12536" max="12536" width="12.33203125" style="69" bestFit="1" customWidth="1"/>
    <col min="12537" max="12537" width="8.6640625" style="69" customWidth="1"/>
    <col min="12538" max="12538" width="13.44140625" style="69" bestFit="1" customWidth="1"/>
    <col min="12539" max="12539" width="7.33203125" style="69" customWidth="1"/>
    <col min="12540" max="12787" width="9.109375" style="69"/>
    <col min="12788" max="12788" width="3" style="69" bestFit="1" customWidth="1"/>
    <col min="12789" max="12789" width="6.5546875" style="69" bestFit="1" customWidth="1"/>
    <col min="12790" max="12790" width="34.109375" style="69" bestFit="1" customWidth="1"/>
    <col min="12791" max="12791" width="10.88671875" style="69" bestFit="1" customWidth="1"/>
    <col min="12792" max="12792" width="12.33203125" style="69" bestFit="1" customWidth="1"/>
    <col min="12793" max="12793" width="8.6640625" style="69" customWidth="1"/>
    <col min="12794" max="12794" width="13.44140625" style="69" bestFit="1" customWidth="1"/>
    <col min="12795" max="12795" width="7.33203125" style="69" customWidth="1"/>
    <col min="12796" max="13043" width="9.109375" style="69"/>
    <col min="13044" max="13044" width="3" style="69" bestFit="1" customWidth="1"/>
    <col min="13045" max="13045" width="6.5546875" style="69" bestFit="1" customWidth="1"/>
    <col min="13046" max="13046" width="34.109375" style="69" bestFit="1" customWidth="1"/>
    <col min="13047" max="13047" width="10.88671875" style="69" bestFit="1" customWidth="1"/>
    <col min="13048" max="13048" width="12.33203125" style="69" bestFit="1" customWidth="1"/>
    <col min="13049" max="13049" width="8.6640625" style="69" customWidth="1"/>
    <col min="13050" max="13050" width="13.44140625" style="69" bestFit="1" customWidth="1"/>
    <col min="13051" max="13051" width="7.33203125" style="69" customWidth="1"/>
    <col min="13052" max="13299" width="9.109375" style="69"/>
    <col min="13300" max="13300" width="3" style="69" bestFit="1" customWidth="1"/>
    <col min="13301" max="13301" width="6.5546875" style="69" bestFit="1" customWidth="1"/>
    <col min="13302" max="13302" width="34.109375" style="69" bestFit="1" customWidth="1"/>
    <col min="13303" max="13303" width="10.88671875" style="69" bestFit="1" customWidth="1"/>
    <col min="13304" max="13304" width="12.33203125" style="69" bestFit="1" customWidth="1"/>
    <col min="13305" max="13305" width="8.6640625" style="69" customWidth="1"/>
    <col min="13306" max="13306" width="13.44140625" style="69" bestFit="1" customWidth="1"/>
    <col min="13307" max="13307" width="7.33203125" style="69" customWidth="1"/>
    <col min="13308" max="13555" width="9.109375" style="69"/>
    <col min="13556" max="13556" width="3" style="69" bestFit="1" customWidth="1"/>
    <col min="13557" max="13557" width="6.5546875" style="69" bestFit="1" customWidth="1"/>
    <col min="13558" max="13558" width="34.109375" style="69" bestFit="1" customWidth="1"/>
    <col min="13559" max="13559" width="10.88671875" style="69" bestFit="1" customWidth="1"/>
    <col min="13560" max="13560" width="12.33203125" style="69" bestFit="1" customWidth="1"/>
    <col min="13561" max="13561" width="8.6640625" style="69" customWidth="1"/>
    <col min="13562" max="13562" width="13.44140625" style="69" bestFit="1" customWidth="1"/>
    <col min="13563" max="13563" width="7.33203125" style="69" customWidth="1"/>
    <col min="13564" max="13811" width="9.109375" style="69"/>
    <col min="13812" max="13812" width="3" style="69" bestFit="1" customWidth="1"/>
    <col min="13813" max="13813" width="6.5546875" style="69" bestFit="1" customWidth="1"/>
    <col min="13814" max="13814" width="34.109375" style="69" bestFit="1" customWidth="1"/>
    <col min="13815" max="13815" width="10.88671875" style="69" bestFit="1" customWidth="1"/>
    <col min="13816" max="13816" width="12.33203125" style="69" bestFit="1" customWidth="1"/>
    <col min="13817" max="13817" width="8.6640625" style="69" customWidth="1"/>
    <col min="13818" max="13818" width="13.44140625" style="69" bestFit="1" customWidth="1"/>
    <col min="13819" max="13819" width="7.33203125" style="69" customWidth="1"/>
    <col min="13820" max="14067" width="9.109375" style="69"/>
    <col min="14068" max="14068" width="3" style="69" bestFit="1" customWidth="1"/>
    <col min="14069" max="14069" width="6.5546875" style="69" bestFit="1" customWidth="1"/>
    <col min="14070" max="14070" width="34.109375" style="69" bestFit="1" customWidth="1"/>
    <col min="14071" max="14071" width="10.88671875" style="69" bestFit="1" customWidth="1"/>
    <col min="14072" max="14072" width="12.33203125" style="69" bestFit="1" customWidth="1"/>
    <col min="14073" max="14073" width="8.6640625" style="69" customWidth="1"/>
    <col min="14074" max="14074" width="13.44140625" style="69" bestFit="1" customWidth="1"/>
    <col min="14075" max="14075" width="7.33203125" style="69" customWidth="1"/>
    <col min="14076" max="14323" width="9.109375" style="69"/>
    <col min="14324" max="14324" width="3" style="69" bestFit="1" customWidth="1"/>
    <col min="14325" max="14325" width="6.5546875" style="69" bestFit="1" customWidth="1"/>
    <col min="14326" max="14326" width="34.109375" style="69" bestFit="1" customWidth="1"/>
    <col min="14327" max="14327" width="10.88671875" style="69" bestFit="1" customWidth="1"/>
    <col min="14328" max="14328" width="12.33203125" style="69" bestFit="1" customWidth="1"/>
    <col min="14329" max="14329" width="8.6640625" style="69" customWidth="1"/>
    <col min="14330" max="14330" width="13.44140625" style="69" bestFit="1" customWidth="1"/>
    <col min="14331" max="14331" width="7.33203125" style="69" customWidth="1"/>
    <col min="14332" max="14579" width="9.109375" style="69"/>
    <col min="14580" max="14580" width="3" style="69" bestFit="1" customWidth="1"/>
    <col min="14581" max="14581" width="6.5546875" style="69" bestFit="1" customWidth="1"/>
    <col min="14582" max="14582" width="34.109375" style="69" bestFit="1" customWidth="1"/>
    <col min="14583" max="14583" width="10.88671875" style="69" bestFit="1" customWidth="1"/>
    <col min="14584" max="14584" width="12.33203125" style="69" bestFit="1" customWidth="1"/>
    <col min="14585" max="14585" width="8.6640625" style="69" customWidth="1"/>
    <col min="14586" max="14586" width="13.44140625" style="69" bestFit="1" customWidth="1"/>
    <col min="14587" max="14587" width="7.33203125" style="69" customWidth="1"/>
    <col min="14588" max="14835" width="9.109375" style="69"/>
    <col min="14836" max="14836" width="3" style="69" bestFit="1" customWidth="1"/>
    <col min="14837" max="14837" width="6.5546875" style="69" bestFit="1" customWidth="1"/>
    <col min="14838" max="14838" width="34.109375" style="69" bestFit="1" customWidth="1"/>
    <col min="14839" max="14839" width="10.88671875" style="69" bestFit="1" customWidth="1"/>
    <col min="14840" max="14840" width="12.33203125" style="69" bestFit="1" customWidth="1"/>
    <col min="14841" max="14841" width="8.6640625" style="69" customWidth="1"/>
    <col min="14842" max="14842" width="13.44140625" style="69" bestFit="1" customWidth="1"/>
    <col min="14843" max="14843" width="7.33203125" style="69" customWidth="1"/>
    <col min="14844" max="15091" width="9.109375" style="69"/>
    <col min="15092" max="15092" width="3" style="69" bestFit="1" customWidth="1"/>
    <col min="15093" max="15093" width="6.5546875" style="69" bestFit="1" customWidth="1"/>
    <col min="15094" max="15094" width="34.109375" style="69" bestFit="1" customWidth="1"/>
    <col min="15095" max="15095" width="10.88671875" style="69" bestFit="1" customWidth="1"/>
    <col min="15096" max="15096" width="12.33203125" style="69" bestFit="1" customWidth="1"/>
    <col min="15097" max="15097" width="8.6640625" style="69" customWidth="1"/>
    <col min="15098" max="15098" width="13.44140625" style="69" bestFit="1" customWidth="1"/>
    <col min="15099" max="15099" width="7.33203125" style="69" customWidth="1"/>
    <col min="15100" max="15347" width="9.109375" style="69"/>
    <col min="15348" max="15348" width="3" style="69" bestFit="1" customWidth="1"/>
    <col min="15349" max="15349" width="6.5546875" style="69" bestFit="1" customWidth="1"/>
    <col min="15350" max="15350" width="34.109375" style="69" bestFit="1" customWidth="1"/>
    <col min="15351" max="15351" width="10.88671875" style="69" bestFit="1" customWidth="1"/>
    <col min="15352" max="15352" width="12.33203125" style="69" bestFit="1" customWidth="1"/>
    <col min="15353" max="15353" width="8.6640625" style="69" customWidth="1"/>
    <col min="15354" max="15354" width="13.44140625" style="69" bestFit="1" customWidth="1"/>
    <col min="15355" max="15355" width="7.33203125" style="69" customWidth="1"/>
    <col min="15356" max="15603" width="9.109375" style="69"/>
    <col min="15604" max="15604" width="3" style="69" bestFit="1" customWidth="1"/>
    <col min="15605" max="15605" width="6.5546875" style="69" bestFit="1" customWidth="1"/>
    <col min="15606" max="15606" width="34.109375" style="69" bestFit="1" customWidth="1"/>
    <col min="15607" max="15607" width="10.88671875" style="69" bestFit="1" customWidth="1"/>
    <col min="15608" max="15608" width="12.33203125" style="69" bestFit="1" customWidth="1"/>
    <col min="15609" max="15609" width="8.6640625" style="69" customWidth="1"/>
    <col min="15610" max="15610" width="13.44140625" style="69" bestFit="1" customWidth="1"/>
    <col min="15611" max="15611" width="7.33203125" style="69" customWidth="1"/>
    <col min="15612" max="15859" width="9.109375" style="69"/>
    <col min="15860" max="15860" width="3" style="69" bestFit="1" customWidth="1"/>
    <col min="15861" max="15861" width="6.5546875" style="69" bestFit="1" customWidth="1"/>
    <col min="15862" max="15862" width="34.109375" style="69" bestFit="1" customWidth="1"/>
    <col min="15863" max="15863" width="10.88671875" style="69" bestFit="1" customWidth="1"/>
    <col min="15864" max="15864" width="12.33203125" style="69" bestFit="1" customWidth="1"/>
    <col min="15865" max="15865" width="8.6640625" style="69" customWidth="1"/>
    <col min="15866" max="15866" width="13.44140625" style="69" bestFit="1" customWidth="1"/>
    <col min="15867" max="15867" width="7.33203125" style="69" customWidth="1"/>
    <col min="15868" max="16115" width="9.109375" style="69"/>
    <col min="16116" max="16116" width="3" style="69" bestFit="1" customWidth="1"/>
    <col min="16117" max="16117" width="6.5546875" style="69" bestFit="1" customWidth="1"/>
    <col min="16118" max="16118" width="34.109375" style="69" bestFit="1" customWidth="1"/>
    <col min="16119" max="16119" width="10.88671875" style="69" bestFit="1" customWidth="1"/>
    <col min="16120" max="16120" width="12.33203125" style="69" bestFit="1" customWidth="1"/>
    <col min="16121" max="16121" width="8.6640625" style="69" customWidth="1"/>
    <col min="16122" max="16122" width="13.44140625" style="69" bestFit="1" customWidth="1"/>
    <col min="16123" max="16123" width="7.33203125" style="69" customWidth="1"/>
    <col min="16124" max="16384" width="9.109375" style="69"/>
  </cols>
  <sheetData>
    <row r="1" spans="1:15">
      <c r="A1" s="192"/>
      <c r="B1" s="231" t="s">
        <v>198</v>
      </c>
    </row>
    <row r="2" spans="1:15">
      <c r="A2" s="192"/>
      <c r="B2" s="193"/>
      <c r="C2" s="177" t="s">
        <v>176</v>
      </c>
    </row>
    <row r="3" spans="1:15">
      <c r="A3" s="192"/>
      <c r="B3" s="193"/>
      <c r="C3" s="176" t="s">
        <v>177</v>
      </c>
    </row>
    <row r="4" spans="1:15">
      <c r="A4" s="192"/>
      <c r="B4" s="193"/>
    </row>
    <row r="5" spans="1:15">
      <c r="A5" s="194" t="s">
        <v>178</v>
      </c>
      <c r="B5" s="388" t="s">
        <v>179</v>
      </c>
      <c r="C5" s="389"/>
      <c r="D5" s="389"/>
      <c r="E5" s="389"/>
      <c r="F5" s="390"/>
      <c r="G5" s="388" t="s">
        <v>180</v>
      </c>
      <c r="H5" s="390"/>
      <c r="I5" s="388" t="s">
        <v>181</v>
      </c>
      <c r="J5" s="390"/>
      <c r="K5" s="233" t="s">
        <v>30</v>
      </c>
    </row>
    <row r="6" spans="1:15" ht="18" customHeight="1">
      <c r="A6" s="206" t="s">
        <v>184</v>
      </c>
      <c r="B6" s="207" t="s">
        <v>203</v>
      </c>
      <c r="C6" s="207" t="s">
        <v>204</v>
      </c>
      <c r="D6" s="234" t="s">
        <v>185</v>
      </c>
      <c r="E6" s="232" t="s">
        <v>186</v>
      </c>
      <c r="F6" s="208" t="s">
        <v>187</v>
      </c>
      <c r="G6" s="206" t="s">
        <v>188</v>
      </c>
      <c r="H6" s="232" t="s">
        <v>153</v>
      </c>
      <c r="I6" s="235" t="s">
        <v>189</v>
      </c>
      <c r="J6" s="209" t="s">
        <v>190</v>
      </c>
      <c r="K6" s="209" t="s">
        <v>190</v>
      </c>
    </row>
    <row r="7" spans="1:15" ht="18" customHeight="1">
      <c r="A7" s="210"/>
      <c r="B7" s="211"/>
      <c r="C7" s="211"/>
      <c r="D7" s="211"/>
      <c r="E7" s="212"/>
      <c r="F7" s="214"/>
      <c r="G7" s="215"/>
      <c r="H7" s="213"/>
      <c r="I7" s="216"/>
      <c r="J7" s="217"/>
      <c r="K7" s="217"/>
    </row>
    <row r="8" spans="1:15" ht="18" customHeight="1">
      <c r="A8" s="210"/>
      <c r="B8" s="211"/>
      <c r="C8" s="211"/>
      <c r="D8" s="211"/>
      <c r="E8" s="212"/>
      <c r="F8" s="214"/>
      <c r="G8" s="215"/>
      <c r="H8" s="213"/>
      <c r="I8" s="216"/>
      <c r="J8" s="217"/>
      <c r="K8" s="217"/>
    </row>
    <row r="9" spans="1:15" ht="18" customHeight="1">
      <c r="A9" s="210"/>
      <c r="B9" s="211"/>
      <c r="C9" s="211"/>
      <c r="D9" s="211"/>
      <c r="E9" s="212"/>
      <c r="F9" s="214"/>
      <c r="G9" s="215"/>
      <c r="H9" s="213"/>
      <c r="I9" s="216"/>
      <c r="J9" s="217"/>
      <c r="K9" s="217"/>
    </row>
    <row r="10" spans="1:15" ht="18" customHeight="1">
      <c r="A10" s="210"/>
      <c r="B10" s="211"/>
      <c r="C10" s="211"/>
      <c r="D10" s="211"/>
      <c r="E10" s="212"/>
      <c r="F10" s="214"/>
      <c r="G10" s="215"/>
      <c r="H10" s="213"/>
      <c r="I10" s="216"/>
      <c r="J10" s="217"/>
      <c r="K10" s="217"/>
    </row>
    <row r="11" spans="1:15" ht="18" customHeight="1">
      <c r="A11" s="210"/>
      <c r="B11" s="211"/>
      <c r="C11" s="211"/>
      <c r="D11" s="211"/>
      <c r="E11" s="212"/>
      <c r="F11" s="214"/>
      <c r="G11" s="215"/>
      <c r="H11" s="213"/>
      <c r="I11" s="216"/>
      <c r="J11" s="217"/>
      <c r="K11" s="217"/>
    </row>
    <row r="12" spans="1:15" ht="18" customHeight="1">
      <c r="A12" s="210"/>
      <c r="B12" s="211"/>
      <c r="C12" s="211"/>
      <c r="D12" s="211"/>
      <c r="E12" s="212"/>
      <c r="F12" s="214"/>
      <c r="G12" s="215"/>
      <c r="H12" s="213"/>
      <c r="I12" s="216"/>
      <c r="J12" s="217"/>
      <c r="K12" s="217"/>
    </row>
    <row r="13" spans="1:15" ht="15.6">
      <c r="A13" s="230"/>
      <c r="B13" s="238">
        <v>1</v>
      </c>
      <c r="C13" s="238">
        <v>2</v>
      </c>
      <c r="D13" s="196"/>
      <c r="E13" s="197"/>
      <c r="F13" s="199"/>
      <c r="G13" s="200"/>
      <c r="H13" s="198"/>
      <c r="I13" s="201"/>
      <c r="J13" s="202"/>
      <c r="K13" s="202"/>
    </row>
    <row r="14" spans="1:15">
      <c r="B14" s="205" t="s">
        <v>182</v>
      </c>
      <c r="C14" s="205" t="s">
        <v>191</v>
      </c>
      <c r="D14" s="198"/>
      <c r="E14" s="218" t="s">
        <v>197</v>
      </c>
      <c r="F14" s="195"/>
      <c r="G14" s="198"/>
      <c r="H14" s="201"/>
      <c r="I14" s="201"/>
      <c r="J14" s="202"/>
      <c r="K14" s="195"/>
      <c r="L14" s="203"/>
      <c r="O14" s="204"/>
    </row>
    <row r="15" spans="1:15">
      <c r="B15" s="205" t="s">
        <v>183</v>
      </c>
      <c r="C15" s="205" t="s">
        <v>192</v>
      </c>
      <c r="L15" s="195"/>
    </row>
    <row r="16" spans="1:15">
      <c r="B16" s="205" t="s">
        <v>194</v>
      </c>
      <c r="C16" s="205" t="s">
        <v>193</v>
      </c>
    </row>
    <row r="19" spans="2:15">
      <c r="B19" s="222"/>
      <c r="C19" s="220" t="s">
        <v>20</v>
      </c>
      <c r="D19" s="221"/>
      <c r="E19" s="222"/>
      <c r="F19" s="219"/>
      <c r="G19" s="220" t="s">
        <v>20</v>
      </c>
      <c r="H19" s="221"/>
    </row>
    <row r="20" spans="2:15">
      <c r="B20" s="229"/>
      <c r="C20" s="225" t="s">
        <v>144</v>
      </c>
      <c r="D20" s="225" t="s">
        <v>145</v>
      </c>
      <c r="E20" s="223"/>
      <c r="F20" s="224"/>
      <c r="G20" s="225" t="s">
        <v>144</v>
      </c>
      <c r="H20" s="225" t="s">
        <v>145</v>
      </c>
    </row>
    <row r="21" spans="2:15" ht="18" customHeight="1">
      <c r="B21" s="226" t="s">
        <v>195</v>
      </c>
      <c r="C21" s="227"/>
      <c r="D21" s="227"/>
      <c r="E21" s="228"/>
      <c r="F21" s="226" t="s">
        <v>196</v>
      </c>
      <c r="G21" s="227"/>
      <c r="H21" s="227"/>
      <c r="M21" s="5"/>
      <c r="N21" s="5"/>
      <c r="O21" s="5"/>
    </row>
    <row r="22" spans="2:15">
      <c r="M22" s="5"/>
      <c r="N22" s="5"/>
      <c r="O22" s="5"/>
    </row>
    <row r="23" spans="2:15">
      <c r="M23" s="5"/>
      <c r="N23" s="5"/>
      <c r="O23" s="5"/>
    </row>
    <row r="24" spans="2:15">
      <c r="M24" s="5"/>
      <c r="N24" s="5"/>
      <c r="O24" s="5"/>
    </row>
    <row r="25" spans="2:15">
      <c r="M25" s="5"/>
      <c r="N25" s="5"/>
      <c r="O25" s="5"/>
    </row>
    <row r="26" spans="2:15">
      <c r="M26" s="5"/>
      <c r="N26" s="5"/>
      <c r="O26" s="5"/>
    </row>
    <row r="27" spans="2:15">
      <c r="M27" s="5"/>
      <c r="N27" s="5"/>
      <c r="O27" s="5"/>
    </row>
    <row r="28" spans="2:15">
      <c r="M28" s="5"/>
      <c r="N28" s="13"/>
      <c r="O28" s="13"/>
    </row>
  </sheetData>
  <mergeCells count="3">
    <mergeCell ref="B5:F5"/>
    <mergeCell ref="G5:H5"/>
    <mergeCell ref="I5:J5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31"/>
  <sheetViews>
    <sheetView workbookViewId="0">
      <selection activeCell="Q13" sqref="Q13"/>
    </sheetView>
  </sheetViews>
  <sheetFormatPr defaultRowHeight="13.2"/>
  <cols>
    <col min="2" max="2" width="20.33203125" bestFit="1" customWidth="1"/>
    <col min="3" max="4" width="12.6640625" customWidth="1"/>
  </cols>
  <sheetData>
    <row r="1" spans="2:14">
      <c r="B1" s="90" t="s">
        <v>205</v>
      </c>
    </row>
    <row r="2" spans="2:14">
      <c r="B2" s="239"/>
      <c r="C2" s="240" t="s">
        <v>51</v>
      </c>
      <c r="D2" s="241"/>
      <c r="E2" s="242"/>
    </row>
    <row r="3" spans="2:14" ht="14.4">
      <c r="B3" s="243" t="s">
        <v>0</v>
      </c>
      <c r="C3" s="391"/>
      <c r="D3" s="391"/>
      <c r="E3" s="103"/>
      <c r="G3" s="191"/>
      <c r="I3" s="244" t="s">
        <v>206</v>
      </c>
      <c r="L3" s="245"/>
    </row>
    <row r="4" spans="2:14" ht="14.4">
      <c r="B4" s="1" t="s">
        <v>2</v>
      </c>
      <c r="C4" s="105"/>
      <c r="D4" s="103"/>
      <c r="E4" s="246"/>
      <c r="G4" s="99"/>
      <c r="H4" s="100" t="s">
        <v>109</v>
      </c>
      <c r="I4" s="100" t="s">
        <v>110</v>
      </c>
      <c r="J4" s="100" t="s">
        <v>111</v>
      </c>
      <c r="K4" s="100" t="s">
        <v>112</v>
      </c>
      <c r="L4" s="100" t="s">
        <v>113</v>
      </c>
      <c r="M4" s="100" t="s">
        <v>114</v>
      </c>
      <c r="N4" s="100" t="s">
        <v>115</v>
      </c>
    </row>
    <row r="5" spans="2:14">
      <c r="C5" s="240" t="s">
        <v>67</v>
      </c>
      <c r="D5" s="241"/>
      <c r="G5" s="102" t="s">
        <v>107</v>
      </c>
      <c r="H5" s="76"/>
      <c r="I5" s="76"/>
      <c r="J5" s="76"/>
      <c r="K5" s="76"/>
      <c r="L5" s="76"/>
      <c r="M5" s="76"/>
      <c r="N5" s="76"/>
    </row>
    <row r="6" spans="2:14" ht="14.4">
      <c r="B6" s="243" t="s">
        <v>207</v>
      </c>
      <c r="C6" s="391"/>
      <c r="D6" s="391"/>
      <c r="E6" s="63"/>
      <c r="G6" s="102" t="s">
        <v>108</v>
      </c>
      <c r="H6" s="76"/>
      <c r="I6" s="76"/>
      <c r="J6" s="76"/>
      <c r="K6" s="76"/>
      <c r="L6" s="76"/>
      <c r="M6" s="76"/>
      <c r="N6" s="76"/>
    </row>
    <row r="7" spans="2:14">
      <c r="F7" s="247"/>
    </row>
    <row r="8" spans="2:14">
      <c r="B8" s="248" t="s">
        <v>208</v>
      </c>
      <c r="C8" s="249"/>
      <c r="D8" s="250"/>
    </row>
    <row r="9" spans="2:14" ht="13.8">
      <c r="G9" s="191"/>
      <c r="I9" s="244" t="s">
        <v>209</v>
      </c>
      <c r="K9" s="245"/>
    </row>
    <row r="10" spans="2:14">
      <c r="B10" s="251" t="s">
        <v>210</v>
      </c>
      <c r="C10" s="249"/>
      <c r="D10" s="250"/>
      <c r="G10" s="99"/>
      <c r="H10" s="100" t="s">
        <v>109</v>
      </c>
      <c r="I10" s="100" t="s">
        <v>110</v>
      </c>
      <c r="J10" s="100" t="s">
        <v>111</v>
      </c>
      <c r="K10" s="100" t="s">
        <v>112</v>
      </c>
      <c r="L10" s="100" t="s">
        <v>113</v>
      </c>
      <c r="M10" s="100" t="s">
        <v>114</v>
      </c>
      <c r="N10" s="100" t="s">
        <v>115</v>
      </c>
    </row>
    <row r="11" spans="2:14">
      <c r="B11" s="251" t="s">
        <v>211</v>
      </c>
      <c r="C11" s="252"/>
      <c r="D11" s="253" t="s">
        <v>212</v>
      </c>
      <c r="G11" s="102" t="s">
        <v>107</v>
      </c>
      <c r="H11" s="76"/>
      <c r="I11" s="76"/>
      <c r="J11" s="76"/>
      <c r="K11" s="76"/>
      <c r="L11" s="76"/>
      <c r="M11" s="76"/>
      <c r="N11" s="76"/>
    </row>
    <row r="12" spans="2:14">
      <c r="B12" s="251" t="s">
        <v>213</v>
      </c>
      <c r="C12" s="254"/>
      <c r="D12" s="255" t="s">
        <v>141</v>
      </c>
      <c r="E12" s="241"/>
      <c r="G12" s="102" t="s">
        <v>108</v>
      </c>
      <c r="H12" s="76"/>
      <c r="I12" s="76"/>
      <c r="J12" s="76"/>
      <c r="K12" s="76"/>
      <c r="L12" s="76"/>
      <c r="M12" s="76"/>
      <c r="N12" s="76"/>
    </row>
    <row r="13" spans="2:14">
      <c r="B13" s="241"/>
      <c r="C13" s="241"/>
      <c r="D13" s="241"/>
      <c r="E13" s="241"/>
      <c r="G13" s="99"/>
      <c r="H13" s="100" t="s">
        <v>109</v>
      </c>
      <c r="I13" s="100" t="s">
        <v>110</v>
      </c>
      <c r="J13" s="100" t="s">
        <v>111</v>
      </c>
      <c r="K13" s="100" t="s">
        <v>112</v>
      </c>
      <c r="L13" s="100" t="s">
        <v>113</v>
      </c>
      <c r="M13" s="100" t="s">
        <v>114</v>
      </c>
      <c r="N13" s="100" t="s">
        <v>115</v>
      </c>
    </row>
    <row r="14" spans="2:14">
      <c r="B14" s="100" t="s">
        <v>214</v>
      </c>
      <c r="C14" s="256" t="s">
        <v>215</v>
      </c>
      <c r="D14" s="241"/>
      <c r="E14" s="241"/>
      <c r="G14" s="102" t="s">
        <v>107</v>
      </c>
      <c r="H14" s="76"/>
      <c r="I14" s="76"/>
      <c r="J14" s="76"/>
      <c r="K14" s="76"/>
      <c r="L14" s="76"/>
      <c r="M14" s="76"/>
      <c r="N14" s="76"/>
    </row>
    <row r="15" spans="2:14">
      <c r="B15" s="100" t="s">
        <v>216</v>
      </c>
      <c r="C15" s="254"/>
      <c r="D15" s="241"/>
      <c r="E15" s="241"/>
      <c r="G15" s="102" t="s">
        <v>108</v>
      </c>
      <c r="H15" s="76"/>
      <c r="I15" s="76"/>
      <c r="J15" s="76"/>
      <c r="K15" s="76"/>
      <c r="L15" s="76"/>
      <c r="M15" s="76"/>
      <c r="N15" s="76"/>
    </row>
    <row r="16" spans="2:14">
      <c r="B16" s="100" t="s">
        <v>217</v>
      </c>
      <c r="C16" s="254"/>
      <c r="D16" s="241"/>
      <c r="E16" s="241"/>
    </row>
    <row r="17" spans="2:14" ht="13.8">
      <c r="B17" s="100" t="s">
        <v>218</v>
      </c>
      <c r="C17" s="254"/>
      <c r="D17" s="241"/>
      <c r="E17" s="241"/>
      <c r="F17" s="191"/>
      <c r="G17" s="191"/>
      <c r="I17" s="257" t="s">
        <v>219</v>
      </c>
    </row>
    <row r="18" spans="2:14">
      <c r="B18" s="241"/>
      <c r="C18" s="241"/>
      <c r="D18" s="241"/>
      <c r="E18" s="241"/>
      <c r="G18" s="99"/>
      <c r="H18" s="100" t="s">
        <v>109</v>
      </c>
      <c r="I18" s="100" t="s">
        <v>110</v>
      </c>
      <c r="J18" s="100" t="s">
        <v>111</v>
      </c>
      <c r="K18" s="100" t="s">
        <v>112</v>
      </c>
      <c r="L18" s="100" t="s">
        <v>113</v>
      </c>
      <c r="M18" s="100" t="s">
        <v>114</v>
      </c>
      <c r="N18" s="100" t="s">
        <v>115</v>
      </c>
    </row>
    <row r="19" spans="2:14">
      <c r="G19" s="102" t="s">
        <v>107</v>
      </c>
      <c r="H19" s="76"/>
      <c r="I19" s="76"/>
      <c r="J19" s="76"/>
      <c r="K19" s="76"/>
      <c r="L19" s="76"/>
      <c r="M19" s="76"/>
      <c r="N19" s="76"/>
    </row>
    <row r="20" spans="2:14">
      <c r="G20" s="102" t="s">
        <v>108</v>
      </c>
      <c r="H20" s="76"/>
      <c r="I20" s="76"/>
      <c r="J20" s="76"/>
      <c r="K20" s="76"/>
      <c r="L20" s="76"/>
      <c r="M20" s="76"/>
      <c r="N20" s="76"/>
    </row>
    <row r="21" spans="2:14">
      <c r="C21" s="241"/>
      <c r="D21" s="258" t="s">
        <v>20</v>
      </c>
      <c r="G21" s="99"/>
      <c r="H21" s="100" t="s">
        <v>109</v>
      </c>
      <c r="I21" s="100" t="s">
        <v>110</v>
      </c>
      <c r="J21" s="100" t="s">
        <v>111</v>
      </c>
      <c r="K21" s="100" t="s">
        <v>112</v>
      </c>
      <c r="L21" s="100" t="s">
        <v>113</v>
      </c>
      <c r="M21" s="100" t="s">
        <v>114</v>
      </c>
      <c r="N21" s="100" t="s">
        <v>115</v>
      </c>
    </row>
    <row r="22" spans="2:14">
      <c r="C22" s="251" t="s">
        <v>220</v>
      </c>
      <c r="D22" s="76"/>
      <c r="E22" s="259"/>
      <c r="G22" s="102" t="s">
        <v>107</v>
      </c>
      <c r="H22" s="76"/>
      <c r="I22" s="76"/>
      <c r="J22" s="76"/>
      <c r="K22" s="76"/>
      <c r="L22" s="76"/>
      <c r="M22" s="76"/>
      <c r="N22" s="76"/>
    </row>
    <row r="23" spans="2:14">
      <c r="G23" s="102" t="s">
        <v>108</v>
      </c>
      <c r="H23" s="76"/>
      <c r="I23" s="76"/>
      <c r="J23" s="76"/>
      <c r="K23" s="76"/>
      <c r="L23" s="76"/>
      <c r="M23" s="76"/>
      <c r="N23" s="76"/>
    </row>
    <row r="24" spans="2:14">
      <c r="B24" s="99" t="s">
        <v>51</v>
      </c>
      <c r="C24" s="99" t="s">
        <v>116</v>
      </c>
    </row>
    <row r="25" spans="2:14" ht="13.8">
      <c r="B25" s="101" t="s">
        <v>117</v>
      </c>
      <c r="C25" s="76"/>
      <c r="F25" s="191"/>
      <c r="G25" s="191"/>
      <c r="I25" s="257" t="s">
        <v>221</v>
      </c>
    </row>
    <row r="26" spans="2:14">
      <c r="B26" s="101" t="s">
        <v>118</v>
      </c>
      <c r="C26" s="76"/>
      <c r="G26" s="99"/>
      <c r="H26" s="100" t="s">
        <v>109</v>
      </c>
      <c r="I26" s="100" t="s">
        <v>110</v>
      </c>
      <c r="J26" s="100" t="s">
        <v>111</v>
      </c>
      <c r="K26" s="100" t="s">
        <v>112</v>
      </c>
      <c r="L26" s="100" t="s">
        <v>113</v>
      </c>
      <c r="M26" s="100" t="s">
        <v>114</v>
      </c>
      <c r="N26" s="100" t="s">
        <v>115</v>
      </c>
    </row>
    <row r="27" spans="2:14">
      <c r="G27" s="102" t="s">
        <v>107</v>
      </c>
      <c r="H27" s="76"/>
      <c r="I27" s="76"/>
      <c r="J27" s="76"/>
      <c r="K27" s="76"/>
      <c r="L27" s="76"/>
      <c r="M27" s="76"/>
      <c r="N27" s="76"/>
    </row>
    <row r="28" spans="2:14">
      <c r="B28" s="99" t="s">
        <v>67</v>
      </c>
      <c r="C28" s="99" t="s">
        <v>116</v>
      </c>
      <c r="G28" s="102" t="s">
        <v>108</v>
      </c>
      <c r="H28" s="76"/>
      <c r="I28" s="76"/>
      <c r="J28" s="76"/>
      <c r="K28" s="76"/>
      <c r="L28" s="76"/>
      <c r="M28" s="76"/>
      <c r="N28" s="76"/>
    </row>
    <row r="29" spans="2:14">
      <c r="B29" s="101" t="s">
        <v>117</v>
      </c>
      <c r="C29" s="76"/>
      <c r="G29" s="99"/>
      <c r="H29" s="100" t="s">
        <v>109</v>
      </c>
      <c r="I29" s="100" t="s">
        <v>110</v>
      </c>
      <c r="J29" s="100" t="s">
        <v>111</v>
      </c>
      <c r="K29" s="100" t="s">
        <v>112</v>
      </c>
      <c r="L29" s="100" t="s">
        <v>113</v>
      </c>
      <c r="M29" s="100" t="s">
        <v>114</v>
      </c>
      <c r="N29" s="100" t="s">
        <v>115</v>
      </c>
    </row>
    <row r="30" spans="2:14">
      <c r="B30" s="101" t="s">
        <v>118</v>
      </c>
      <c r="C30" s="76"/>
      <c r="G30" s="102" t="s">
        <v>107</v>
      </c>
      <c r="H30" s="76"/>
      <c r="I30" s="76"/>
      <c r="J30" s="76"/>
      <c r="K30" s="76"/>
      <c r="L30" s="76"/>
      <c r="M30" s="76"/>
      <c r="N30" s="76"/>
    </row>
    <row r="31" spans="2:14">
      <c r="G31" s="102" t="s">
        <v>108</v>
      </c>
      <c r="H31" s="76"/>
      <c r="I31" s="76"/>
      <c r="J31" s="76"/>
      <c r="K31" s="76"/>
      <c r="L31" s="76"/>
      <c r="M31" s="76"/>
      <c r="N31" s="76"/>
    </row>
  </sheetData>
  <mergeCells count="2">
    <mergeCell ref="C3:D3"/>
    <mergeCell ref="C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Info Checklist</vt:lpstr>
      <vt:lpstr>Lighting Upgrade</vt:lpstr>
      <vt:lpstr>Cooling Equip Upgrade</vt:lpstr>
      <vt:lpstr>Upgrade to VFD Chiller</vt:lpstr>
      <vt:lpstr>Setback Control</vt:lpstr>
      <vt:lpstr>Pump VFD</vt:lpstr>
      <vt:lpstr>Fan Mech VAV to VFD</vt:lpstr>
      <vt:lpstr>DCV</vt:lpstr>
      <vt:lpstr>Dry Bulb Economizer</vt:lpstr>
      <vt:lpstr>Heat Pumps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Francis Chapman</cp:lastModifiedBy>
  <dcterms:created xsi:type="dcterms:W3CDTF">2014-04-01T22:01:00Z</dcterms:created>
  <dcterms:modified xsi:type="dcterms:W3CDTF">2019-06-13T01:24:53Z</dcterms:modified>
</cp:coreProperties>
</file>